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ME26-258308B\Desktop\"/>
    </mc:Choice>
  </mc:AlternateContent>
  <xr:revisionPtr revIDLastSave="0" documentId="13_ncr:1_{2D3EDC76-BC9F-492A-8030-C60C2FD7AD8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通知" sheetId="5" r:id="rId1"/>
    <sheet name="見積書" sheetId="3" r:id="rId2"/>
    <sheet name="内訳書" sheetId="4" r:id="rId3"/>
    <sheet name="市価調査" sheetId="1" r:id="rId4"/>
    <sheet name="内訳書（市価）" sheetId="2" r:id="rId5"/>
    <sheet name="入力" sheetId="6" state="hidden" r:id="rId6"/>
  </sheets>
  <externalReferences>
    <externalReference r:id="rId7"/>
    <externalReference r:id="rId8"/>
    <externalReference r:id="rId9"/>
  </externalReferences>
  <definedNames>
    <definedName name="_Fill" hidden="1">[1]サーマル!$E$12:$E$29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1</definedName>
    <definedName name="_Order2" hidden="1">255</definedName>
    <definedName name="_Sort" localSheetId="0" hidden="1">#REF!</definedName>
    <definedName name="_Sort" hidden="1">#REF!</definedName>
    <definedName name="_xlnm.Print_Area" localSheetId="1">見積書!$A$1:$K$33</definedName>
    <definedName name="_xlnm.Print_Area" localSheetId="3">市価調査!$A$1:$K$33</definedName>
    <definedName name="_xlnm.Print_Area" localSheetId="2">内訳書!$A$1:$H$63</definedName>
    <definedName name="_xlnm.Print_Area" localSheetId="4">'内訳書（市価）'!$A$1:$H$63</definedName>
    <definedName name="_xlnm.Print_Titles" localSheetId="2">内訳書!$1:$2</definedName>
    <definedName name="_xlnm.Print_Titles" localSheetId="4">'内訳書（市価）'!$1:$2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7" i="1"/>
  <c r="A63" i="4"/>
  <c r="G62" i="4"/>
  <c r="A62" i="4"/>
  <c r="G61" i="4"/>
  <c r="A61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D9" i="3" l="1"/>
  <c r="D8" i="3"/>
  <c r="D8" i="1" s="1"/>
  <c r="B2" i="4"/>
  <c r="A32" i="5" l="1"/>
  <c r="A23" i="5"/>
  <c r="D21" i="5"/>
  <c r="D20" i="5"/>
  <c r="D19" i="5"/>
  <c r="B34" i="5"/>
  <c r="A29" i="5"/>
  <c r="D28" i="5"/>
  <c r="H11" i="5"/>
  <c r="H2" i="5"/>
  <c r="B2" i="2" l="1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4" i="4"/>
  <c r="A4" i="4"/>
  <c r="G60" i="4" l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G62" i="2"/>
  <c r="G61" i="2"/>
  <c r="G60" i="2"/>
  <c r="G59" i="2"/>
  <c r="G58" i="2"/>
  <c r="G57" i="2"/>
  <c r="G56" i="2"/>
  <c r="G55" i="2"/>
  <c r="I12" i="3" l="1"/>
  <c r="I13" i="3"/>
  <c r="I11" i="3"/>
  <c r="G54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D9" i="1" l="1"/>
  <c r="G4" i="2" l="1"/>
  <c r="A4" i="2" l="1"/>
  <c r="A5" i="2" l="1"/>
  <c r="A6" i="2" s="1"/>
  <c r="A7" i="2" s="1"/>
  <c r="A8" i="2" s="1"/>
  <c r="A9" i="2" s="1"/>
  <c r="A10" i="2" s="1"/>
  <c r="A11" i="2" s="1"/>
  <c r="A12" i="2" l="1"/>
  <c r="A13" i="2" s="1"/>
  <c r="A14" i="2" l="1"/>
  <c r="A15" i="2" l="1"/>
  <c r="A16" i="2" l="1"/>
  <c r="A17" i="2" l="1"/>
  <c r="A18" i="2" l="1"/>
  <c r="A19" i="2" l="1"/>
  <c r="A20" i="2" l="1"/>
  <c r="A21" i="2" l="1"/>
  <c r="A22" i="2" l="1"/>
  <c r="A23" i="2" l="1"/>
  <c r="A24" i="2" l="1"/>
  <c r="A25" i="2" l="1"/>
  <c r="A26" i="2" s="1"/>
  <c r="A27" i="2" s="1"/>
  <c r="A28" i="2" s="1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D15" i="1" l="1"/>
  <c r="D15" i="3"/>
  <c r="D14" i="1"/>
  <c r="D14" i="3"/>
  <c r="D16" i="3"/>
  <c r="D16" i="1"/>
  <c r="I11" i="1"/>
  <c r="I12" i="1"/>
  <c r="I13" i="1"/>
  <c r="F18" i="3"/>
  <c r="A18" i="3"/>
  <c r="I18" i="1"/>
  <c r="I14" i="1"/>
  <c r="I16" i="1"/>
  <c r="I17" i="1"/>
  <c r="I15" i="1"/>
  <c r="G18" i="3"/>
  <c r="D13" i="3"/>
  <c r="D13" i="1"/>
  <c r="G16" i="3"/>
  <c r="J16" i="3" s="1"/>
  <c r="F11" i="3"/>
  <c r="A19" i="3"/>
  <c r="G14" i="3"/>
  <c r="J14" i="3" s="1"/>
  <c r="F16" i="3"/>
  <c r="G12" i="3"/>
  <c r="J12" i="3" s="1"/>
  <c r="G17" i="3"/>
  <c r="G15" i="3"/>
  <c r="J15" i="3" s="1"/>
  <c r="A20" i="3"/>
  <c r="D12" i="3"/>
  <c r="A15" i="3"/>
  <c r="F13" i="3"/>
  <c r="A16" i="3"/>
  <c r="F19" i="3"/>
  <c r="D11" i="3"/>
  <c r="G13" i="3"/>
  <c r="J13" i="3" s="1"/>
  <c r="G19" i="3"/>
  <c r="F12" i="3"/>
  <c r="F20" i="3"/>
  <c r="G13" i="1"/>
  <c r="A13" i="3"/>
  <c r="A17" i="3"/>
  <c r="F14" i="3"/>
  <c r="F17" i="3"/>
  <c r="G20" i="3"/>
  <c r="G11" i="3"/>
  <c r="J11" i="3" s="1"/>
  <c r="A14" i="3"/>
  <c r="A12" i="3"/>
  <c r="F15" i="3"/>
  <c r="A11" i="3"/>
  <c r="F15" i="1"/>
  <c r="G17" i="1"/>
  <c r="G12" i="1"/>
  <c r="F14" i="1"/>
  <c r="G15" i="1"/>
  <c r="F11" i="1"/>
  <c r="A19" i="1"/>
  <c r="A15" i="1"/>
  <c r="F18" i="1"/>
  <c r="A11" i="1"/>
  <c r="D11" i="1"/>
  <c r="A16" i="1"/>
  <c r="D12" i="1"/>
  <c r="G20" i="1"/>
  <c r="G11" i="1"/>
  <c r="J11" i="1" s="1"/>
  <c r="G14" i="1"/>
  <c r="J14" i="1" s="1"/>
  <c r="I20" i="1"/>
  <c r="A14" i="1"/>
  <c r="F17" i="1"/>
  <c r="A13" i="1"/>
  <c r="F16" i="1"/>
  <c r="F20" i="1"/>
  <c r="F13" i="1"/>
  <c r="A12" i="1"/>
  <c r="I19" i="1"/>
  <c r="G19" i="1"/>
  <c r="F12" i="1"/>
  <c r="F19" i="1"/>
  <c r="G18" i="1"/>
  <c r="A18" i="1"/>
  <c r="A17" i="1"/>
  <c r="G16" i="1"/>
  <c r="J16" i="1" s="1"/>
  <c r="A20" i="1"/>
  <c r="J15" i="1" l="1"/>
  <c r="J21" i="1" s="1"/>
  <c r="F5" i="1" s="1"/>
  <c r="J21" i="3"/>
  <c r="F5" i="3" s="1"/>
  <c r="J12" i="1"/>
  <c r="J13" i="1"/>
  <c r="G63" i="2" l="1"/>
  <c r="G63" i="4"/>
</calcChain>
</file>

<file path=xl/sharedStrings.xml><?xml version="1.0" encoding="utf-8"?>
<sst xmlns="http://schemas.openxmlformats.org/spreadsheetml/2006/main" count="172" uniqueCount="106">
  <si>
    <t>市場価格調査表</t>
    <rPh sb="0" eb="7">
      <t>シジョウカカクチョウサヒョウ</t>
    </rPh>
    <phoneticPr fontId="5"/>
  </si>
  <si>
    <t>￥</t>
    <phoneticPr fontId="8"/>
  </si>
  <si>
    <t>調達要求番号：</t>
    <rPh sb="0" eb="2">
      <t>チョウタツ</t>
    </rPh>
    <rPh sb="2" eb="4">
      <t>ヨウキュウ</t>
    </rPh>
    <rPh sb="4" eb="6">
      <t>バンゴウ</t>
    </rPh>
    <phoneticPr fontId="5"/>
  </si>
  <si>
    <t>納期</t>
  </si>
  <si>
    <t>自衛隊中央病院</t>
    <rPh sb="0" eb="7">
      <t>ジエイタイチュウオウビョウイン</t>
    </rPh>
    <phoneticPr fontId="5"/>
  </si>
  <si>
    <t>件 名 （ 品 名 ）</t>
    <rPh sb="0" eb="1">
      <t>ケン</t>
    </rPh>
    <rPh sb="2" eb="3">
      <t>ナ</t>
    </rPh>
    <rPh sb="6" eb="7">
      <t>シナ</t>
    </rPh>
    <rPh sb="8" eb="9">
      <t>メイ</t>
    </rPh>
    <phoneticPr fontId="5"/>
  </si>
  <si>
    <t>規 格 等</t>
    <rPh sb="0" eb="1">
      <t>キ</t>
    </rPh>
    <rPh sb="2" eb="3">
      <t>カク</t>
    </rPh>
    <rPh sb="4" eb="5">
      <t>トウ</t>
    </rPh>
    <phoneticPr fontId="5"/>
  </si>
  <si>
    <t>単位</t>
    <rPh sb="0" eb="2">
      <t>タンイ</t>
    </rPh>
    <phoneticPr fontId="5"/>
  </si>
  <si>
    <t>数量</t>
  </si>
  <si>
    <t>単    価</t>
    <rPh sb="0" eb="1">
      <t>タン</t>
    </rPh>
    <rPh sb="5" eb="6">
      <t>アタイ</t>
    </rPh>
    <phoneticPr fontId="5"/>
  </si>
  <si>
    <t>金         額</t>
    <rPh sb="0" eb="1">
      <t>キン</t>
    </rPh>
    <rPh sb="10" eb="11">
      <t>ガク</t>
    </rPh>
    <phoneticPr fontId="5"/>
  </si>
  <si>
    <t>合　　　　　　　　　計</t>
    <rPh sb="0" eb="1">
      <t>ゴウ</t>
    </rPh>
    <rPh sb="10" eb="11">
      <t>ケイ</t>
    </rPh>
    <phoneticPr fontId="8"/>
  </si>
  <si>
    <t>　　貴通知・公告に対し、入札心得・契約条項等承諾の上、上記のとおり提出します。</t>
    <rPh sb="2" eb="3">
      <t>キ</t>
    </rPh>
    <rPh sb="3" eb="5">
      <t>ツウチ</t>
    </rPh>
    <rPh sb="6" eb="8">
      <t>コウコク</t>
    </rPh>
    <rPh sb="9" eb="10">
      <t>タイ</t>
    </rPh>
    <rPh sb="12" eb="14">
      <t>ニュウサツ</t>
    </rPh>
    <rPh sb="14" eb="16">
      <t>ココロエ</t>
    </rPh>
    <rPh sb="17" eb="19">
      <t>ケイヤク</t>
    </rPh>
    <rPh sb="19" eb="21">
      <t>ジョウコウ</t>
    </rPh>
    <rPh sb="21" eb="22">
      <t>トウ</t>
    </rPh>
    <rPh sb="22" eb="24">
      <t>ショウダク</t>
    </rPh>
    <rPh sb="25" eb="26">
      <t>ウエ</t>
    </rPh>
    <rPh sb="27" eb="29">
      <t>ジョウキ</t>
    </rPh>
    <rPh sb="33" eb="35">
      <t>テイシュツ</t>
    </rPh>
    <phoneticPr fontId="5"/>
  </si>
  <si>
    <t>　  当社は、暴力団排除に関する誓約事項について誓約いたします。</t>
    <rPh sb="18" eb="20">
      <t>ジコウ</t>
    </rPh>
    <phoneticPr fontId="5"/>
  </si>
  <si>
    <t>令和　　　　年　　　月　　　　日</t>
    <rPh sb="0" eb="1">
      <t>レイ</t>
    </rPh>
    <rPh sb="1" eb="2">
      <t>ワ</t>
    </rPh>
    <phoneticPr fontId="8"/>
  </si>
  <si>
    <t>（契約担当官等）</t>
    <rPh sb="1" eb="3">
      <t>ケイヤク</t>
    </rPh>
    <rPh sb="3" eb="6">
      <t>タントウカン</t>
    </rPh>
    <rPh sb="6" eb="7">
      <t>トウ</t>
    </rPh>
    <phoneticPr fontId="5"/>
  </si>
  <si>
    <t>契約担当官自衛隊中央病院</t>
    <rPh sb="0" eb="2">
      <t>ケイヤク</t>
    </rPh>
    <rPh sb="2" eb="5">
      <t>タントウカン</t>
    </rPh>
    <rPh sb="5" eb="12">
      <t>チュウビョウ</t>
    </rPh>
    <phoneticPr fontId="8"/>
  </si>
  <si>
    <t>殿</t>
    <rPh sb="0" eb="1">
      <t>トノ</t>
    </rPh>
    <phoneticPr fontId="8"/>
  </si>
  <si>
    <t>住　所</t>
    <rPh sb="0" eb="1">
      <t>ジュウ</t>
    </rPh>
    <rPh sb="2" eb="3">
      <t>トコロ</t>
    </rPh>
    <phoneticPr fontId="5"/>
  </si>
  <si>
    <t>会社名</t>
    <rPh sb="0" eb="2">
      <t>カイシャ</t>
    </rPh>
    <rPh sb="2" eb="3">
      <t>メイ</t>
    </rPh>
    <phoneticPr fontId="5"/>
  </si>
  <si>
    <t>代表者</t>
    <rPh sb="0" eb="3">
      <t>ダイヒョウシャ</t>
    </rPh>
    <phoneticPr fontId="5"/>
  </si>
  <si>
    <t>担当者</t>
    <rPh sb="0" eb="3">
      <t>タントウシャ</t>
    </rPh>
    <phoneticPr fontId="5"/>
  </si>
  <si>
    <t>電話番号</t>
    <rPh sb="0" eb="4">
      <t>デンワバンゴウ</t>
    </rPh>
    <phoneticPr fontId="5"/>
  </si>
  <si>
    <t>注：単価・金額欄には、見積もった金額の１１０分の１００に相当する金額を記入する。</t>
    <rPh sb="0" eb="1">
      <t>チュウ</t>
    </rPh>
    <rPh sb="2" eb="4">
      <t>タンカ</t>
    </rPh>
    <rPh sb="5" eb="8">
      <t>キンガクラン</t>
    </rPh>
    <rPh sb="11" eb="13">
      <t>ミツ</t>
    </rPh>
    <rPh sb="16" eb="18">
      <t>キンガク</t>
    </rPh>
    <rPh sb="22" eb="23">
      <t>フン</t>
    </rPh>
    <rPh sb="28" eb="30">
      <t>ソウトウ</t>
    </rPh>
    <rPh sb="32" eb="34">
      <t>キンガク</t>
    </rPh>
    <rPh sb="35" eb="37">
      <t>キニュウ</t>
    </rPh>
    <phoneticPr fontId="5"/>
  </si>
  <si>
    <t>　　（ただし、 金額欄は、１円未満の端数を切り捨てる。）</t>
    <rPh sb="8" eb="11">
      <t>キンガクラン</t>
    </rPh>
    <rPh sb="14" eb="15">
      <t>エン</t>
    </rPh>
    <rPh sb="15" eb="17">
      <t>ミマン</t>
    </rPh>
    <rPh sb="18" eb="20">
      <t>ハスウ</t>
    </rPh>
    <rPh sb="21" eb="22">
      <t>キ</t>
    </rPh>
    <rPh sb="23" eb="24">
      <t>ス</t>
    </rPh>
    <phoneticPr fontId="5"/>
  </si>
  <si>
    <t>内　訳　書</t>
    <rPh sb="0" eb="1">
      <t>ウチ</t>
    </rPh>
    <rPh sb="2" eb="3">
      <t>ワケ</t>
    </rPh>
    <rPh sb="4" eb="5">
      <t>ショ</t>
    </rPh>
    <phoneticPr fontId="5"/>
  </si>
  <si>
    <t>別　紙</t>
    <rPh sb="0" eb="1">
      <t>ベツ</t>
    </rPh>
    <rPh sb="2" eb="3">
      <t>カミ</t>
    </rPh>
    <phoneticPr fontId="5"/>
  </si>
  <si>
    <t>番号</t>
    <rPh sb="0" eb="2">
      <t>バンゴウ</t>
    </rPh>
    <phoneticPr fontId="5"/>
  </si>
  <si>
    <t>品　　名　(件　名)</t>
    <phoneticPr fontId="5"/>
  </si>
  <si>
    <t>規　　格</t>
    <rPh sb="0" eb="1">
      <t>キ</t>
    </rPh>
    <rPh sb="3" eb="4">
      <t>カク</t>
    </rPh>
    <phoneticPr fontId="5"/>
  </si>
  <si>
    <t>単位</t>
    <phoneticPr fontId="5"/>
  </si>
  <si>
    <t>数量</t>
    <rPh sb="0" eb="1">
      <t>カズ</t>
    </rPh>
    <rPh sb="1" eb="2">
      <t>リョウ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</si>
  <si>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</si>
  <si>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</si>
  <si>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備 考</t>
    <rPh sb="0" eb="1">
      <t>ビ</t>
    </rPh>
    <rPh sb="2" eb="3">
      <t>コウ</t>
    </rPh>
    <phoneticPr fontId="5"/>
  </si>
  <si>
    <t>納入場所</t>
  </si>
  <si>
    <t>要求番号</t>
    <rPh sb="0" eb="4">
      <t>ヨウキュウバンゴウ</t>
    </rPh>
    <phoneticPr fontId="5"/>
  </si>
  <si>
    <t>納期</t>
    <rPh sb="0" eb="2">
      <t>ノウキ</t>
    </rPh>
    <phoneticPr fontId="5"/>
  </si>
  <si>
    <t>　　入 　札  ・ 見 積 書　　</t>
    <rPh sb="2" eb="3">
      <t>イ</t>
    </rPh>
    <rPh sb="5" eb="6">
      <t>サツ</t>
    </rPh>
    <rPh sb="10" eb="11">
      <t>ミ</t>
    </rPh>
    <rPh sb="12" eb="13">
      <t>セキ</t>
    </rPh>
    <rPh sb="14" eb="15">
      <t>ショ</t>
    </rPh>
    <phoneticPr fontId="5"/>
  </si>
  <si>
    <t>連絡票</t>
    <rPh sb="0" eb="3">
      <t>レンラクヒョウ</t>
    </rPh>
    <phoneticPr fontId="27"/>
  </si>
  <si>
    <t>送付先</t>
    <rPh sb="0" eb="2">
      <t>ソウフ</t>
    </rPh>
    <rPh sb="2" eb="3">
      <t>サキ</t>
    </rPh>
    <phoneticPr fontId="5"/>
  </si>
  <si>
    <t>発送元</t>
    <rPh sb="0" eb="2">
      <t>ハッソウ</t>
    </rPh>
    <rPh sb="2" eb="3">
      <t>モト</t>
    </rPh>
    <phoneticPr fontId="5"/>
  </si>
  <si>
    <t>　　業者各位</t>
    <rPh sb="2" eb="4">
      <t>ギョウシャ</t>
    </rPh>
    <rPh sb="4" eb="6">
      <t>カクイ</t>
    </rPh>
    <phoneticPr fontId="27"/>
  </si>
  <si>
    <t>〒154-8532</t>
    <phoneticPr fontId="5"/>
  </si>
  <si>
    <t>東京都世田谷区池尻1-2-24</t>
    <rPh sb="0" eb="3">
      <t>トウキョウト</t>
    </rPh>
    <rPh sb="3" eb="7">
      <t>セタガヤク</t>
    </rPh>
    <rPh sb="7" eb="9">
      <t>イケジリ</t>
    </rPh>
    <phoneticPr fontId="5"/>
  </si>
  <si>
    <t>自衛隊　中央病院　会計課</t>
    <rPh sb="0" eb="2">
      <t>ジエイ</t>
    </rPh>
    <rPh sb="2" eb="3">
      <t>タイ</t>
    </rPh>
    <rPh sb="4" eb="6">
      <t>チュウオウ</t>
    </rPh>
    <rPh sb="6" eb="8">
      <t>ビョウイン</t>
    </rPh>
    <rPh sb="9" eb="11">
      <t>カイケイ</t>
    </rPh>
    <rPh sb="11" eb="12">
      <t>カ</t>
    </rPh>
    <phoneticPr fontId="5"/>
  </si>
  <si>
    <t>契約班</t>
    <rPh sb="0" eb="2">
      <t>ケイヤク</t>
    </rPh>
    <rPh sb="2" eb="3">
      <t>ハン</t>
    </rPh>
    <phoneticPr fontId="5"/>
  </si>
  <si>
    <t xml:space="preserve">TEL </t>
    <phoneticPr fontId="5"/>
  </si>
  <si>
    <t>03-3411-0151</t>
    <phoneticPr fontId="5"/>
  </si>
  <si>
    <t>内線　6157</t>
    <rPh sb="0" eb="2">
      <t>ナイセン</t>
    </rPh>
    <phoneticPr fontId="5"/>
  </si>
  <si>
    <t>FAX</t>
    <phoneticPr fontId="5"/>
  </si>
  <si>
    <t>03-3411-0673</t>
    <phoneticPr fontId="5"/>
  </si>
  <si>
    <t>E-mall</t>
    <phoneticPr fontId="5"/>
  </si>
  <si>
    <t>fin-c-hosp@inet.gsdf.mod.go.jp</t>
    <phoneticPr fontId="5"/>
  </si>
  <si>
    <t>用件</t>
    <rPh sb="0" eb="2">
      <t>ヨウケン</t>
    </rPh>
    <phoneticPr fontId="5"/>
  </si>
  <si>
    <t>見積合わせ（ＯＣ）のご案内</t>
    <rPh sb="0" eb="2">
      <t>ミツモリ</t>
    </rPh>
    <rPh sb="2" eb="3">
      <t>ア</t>
    </rPh>
    <rPh sb="11" eb="13">
      <t>アンナイ</t>
    </rPh>
    <phoneticPr fontId="5"/>
  </si>
  <si>
    <t>件名：</t>
    <rPh sb="0" eb="1">
      <t>ケン</t>
    </rPh>
    <rPh sb="1" eb="2">
      <t>メイ</t>
    </rPh>
    <phoneticPr fontId="5"/>
  </si>
  <si>
    <t>納期：</t>
    <rPh sb="0" eb="2">
      <t>ノウキ</t>
    </rPh>
    <phoneticPr fontId="5"/>
  </si>
  <si>
    <t>市場調査価格表（参考見積）の提出について</t>
    <rPh sb="8" eb="12">
      <t>サンコウミツモリ</t>
    </rPh>
    <phoneticPr fontId="5"/>
  </si>
  <si>
    <t>市場調査価格表シートもしくは御社様式の見積書で作成してご提出お願い致します。</t>
    <rPh sb="0" eb="2">
      <t>シジョウ</t>
    </rPh>
    <rPh sb="2" eb="4">
      <t>チョウサ</t>
    </rPh>
    <rPh sb="4" eb="6">
      <t>カカク</t>
    </rPh>
    <rPh sb="6" eb="7">
      <t>ヒョウ</t>
    </rPh>
    <rPh sb="14" eb="16">
      <t>オンシャ</t>
    </rPh>
    <rPh sb="16" eb="18">
      <t>ヨウシキ</t>
    </rPh>
    <rPh sb="19" eb="22">
      <t>ミツモリショ</t>
    </rPh>
    <rPh sb="23" eb="25">
      <t>サクセイ</t>
    </rPh>
    <rPh sb="28" eb="30">
      <t>テイシュツ</t>
    </rPh>
    <rPh sb="31" eb="32">
      <t>ネガ</t>
    </rPh>
    <rPh sb="33" eb="34">
      <t>イタ</t>
    </rPh>
    <phoneticPr fontId="5"/>
  </si>
  <si>
    <t>どちらの様式でも結構です。</t>
    <rPh sb="4" eb="6">
      <t>ヨウシキ</t>
    </rPh>
    <rPh sb="8" eb="10">
      <t>ケッコウ</t>
    </rPh>
    <phoneticPr fontId="5"/>
  </si>
  <si>
    <t>見積書の提出について</t>
    <rPh sb="0" eb="3">
      <t>ミツモリショ</t>
    </rPh>
    <rPh sb="4" eb="6">
      <t>テイシュツ</t>
    </rPh>
    <phoneticPr fontId="5"/>
  </si>
  <si>
    <t>　参加資格：</t>
    <phoneticPr fontId="5"/>
  </si>
  <si>
    <r>
      <t>の期限まで郵送等により提出</t>
    </r>
    <r>
      <rPr>
        <b/>
        <sz val="16"/>
        <rFont val="ＭＳ 明朝"/>
        <family val="1"/>
        <charset val="128"/>
      </rPr>
      <t>（メール不可）</t>
    </r>
    <rPh sb="11" eb="13">
      <t>テイシュツ</t>
    </rPh>
    <rPh sb="17" eb="19">
      <t>フカ</t>
    </rPh>
    <phoneticPr fontId="5"/>
  </si>
  <si>
    <t xml:space="preserve"> 　見積書の金額は消費税抜きになります。見積書シートで作成してご提出お願い致します。</t>
    <rPh sb="2" eb="4">
      <t>ミツモリ</t>
    </rPh>
    <rPh sb="20" eb="23">
      <t>ミツモリショ</t>
    </rPh>
    <rPh sb="27" eb="29">
      <t>サクセイ</t>
    </rPh>
    <rPh sb="32" eb="34">
      <t>テイシュツ</t>
    </rPh>
    <rPh sb="35" eb="36">
      <t>ネガ</t>
    </rPh>
    <rPh sb="37" eb="38">
      <t>イタ</t>
    </rPh>
    <phoneticPr fontId="5"/>
  </si>
  <si>
    <t>契約決定について</t>
    <rPh sb="0" eb="2">
      <t>ケイヤク</t>
    </rPh>
    <rPh sb="2" eb="4">
      <t>ケッテイ</t>
    </rPh>
    <phoneticPr fontId="5"/>
  </si>
  <si>
    <t>仕様書に関する問い合わせについて</t>
    <rPh sb="0" eb="3">
      <t>シヨウショ</t>
    </rPh>
    <rPh sb="4" eb="5">
      <t>カン</t>
    </rPh>
    <rPh sb="7" eb="8">
      <t>ト</t>
    </rPh>
    <rPh sb="9" eb="10">
      <t>ア</t>
    </rPh>
    <phoneticPr fontId="5"/>
  </si>
  <si>
    <t>契約関係書類について</t>
    <rPh sb="0" eb="2">
      <t>ケイヤク</t>
    </rPh>
    <rPh sb="2" eb="4">
      <t>カンケイ</t>
    </rPh>
    <rPh sb="4" eb="6">
      <t>ショルイ</t>
    </rPh>
    <phoneticPr fontId="5"/>
  </si>
  <si>
    <t>自衛隊中央病院のホームページからダウンロードできます。
ホームページアドレス　：　ttp://www.mod.go.jp/gsdf/chosp/fin/index/html</t>
    <phoneticPr fontId="5"/>
  </si>
  <si>
    <t>※　その他、ご不明な点がありましたら、下記担当までご連絡ください。</t>
    <rPh sb="4" eb="5">
      <t>タ</t>
    </rPh>
    <rPh sb="7" eb="9">
      <t>フメイ</t>
    </rPh>
    <rPh sb="10" eb="11">
      <t>テン</t>
    </rPh>
    <rPh sb="19" eb="21">
      <t>カキ</t>
    </rPh>
    <rPh sb="21" eb="23">
      <t>タントウ</t>
    </rPh>
    <rPh sb="26" eb="28">
      <t>レンラク</t>
    </rPh>
    <phoneticPr fontId="5"/>
  </si>
  <si>
    <t>中丸</t>
    <rPh sb="0" eb="2">
      <t>ナカマル</t>
    </rPh>
    <phoneticPr fontId="1"/>
  </si>
  <si>
    <t>公告日</t>
    <rPh sb="0" eb="3">
      <t>コウコクビ</t>
    </rPh>
    <phoneticPr fontId="5"/>
  </si>
  <si>
    <t xml:space="preserve"> 公告番号
件名リスト一連番号</t>
    <rPh sb="1" eb="5">
      <t>コウコクバンゴウ</t>
    </rPh>
    <phoneticPr fontId="5"/>
  </si>
  <si>
    <t>調達要求番号</t>
    <rPh sb="0" eb="2">
      <t>チョウタツ</t>
    </rPh>
    <rPh sb="2" eb="4">
      <t>ヨウキュウ</t>
    </rPh>
    <rPh sb="4" eb="6">
      <t>バンゴウ</t>
    </rPh>
    <phoneticPr fontId="5"/>
  </si>
  <si>
    <t>件　　名</t>
    <rPh sb="0" eb="1">
      <t>ケン</t>
    </rPh>
    <rPh sb="3" eb="4">
      <t>メイ</t>
    </rPh>
    <phoneticPr fontId="5"/>
  </si>
  <si>
    <t>規　　格</t>
    <rPh sb="0" eb="1">
      <t>ノリ</t>
    </rPh>
    <rPh sb="3" eb="4">
      <t>カク</t>
    </rPh>
    <phoneticPr fontId="5"/>
  </si>
  <si>
    <t>単　　位</t>
    <rPh sb="0" eb="1">
      <t>タン</t>
    </rPh>
    <rPh sb="3" eb="4">
      <t>クライ</t>
    </rPh>
    <phoneticPr fontId="5"/>
  </si>
  <si>
    <t>数　　量</t>
    <rPh sb="0" eb="1">
      <t>カズ</t>
    </rPh>
    <rPh sb="3" eb="4">
      <t>リョウ</t>
    </rPh>
    <phoneticPr fontId="5"/>
  </si>
  <si>
    <t>履行期限</t>
    <rPh sb="0" eb="2">
      <t>リコウ</t>
    </rPh>
    <rPh sb="2" eb="4">
      <t>キゲン</t>
    </rPh>
    <phoneticPr fontId="5"/>
  </si>
  <si>
    <t>履行場所</t>
    <rPh sb="0" eb="2">
      <t>リコウ</t>
    </rPh>
    <rPh sb="2" eb="4">
      <t>バショ</t>
    </rPh>
    <phoneticPr fontId="5"/>
  </si>
  <si>
    <t>自衛隊中央病院</t>
    <rPh sb="0" eb="2">
      <t>ジエイ</t>
    </rPh>
    <rPh sb="2" eb="3">
      <t>タイ</t>
    </rPh>
    <rPh sb="3" eb="5">
      <t>チュウオウ</t>
    </rPh>
    <rPh sb="5" eb="7">
      <t>ビョウイン</t>
    </rPh>
    <phoneticPr fontId="1"/>
  </si>
  <si>
    <t>参加資格</t>
    <rPh sb="0" eb="2">
      <t>サンカ</t>
    </rPh>
    <rPh sb="2" eb="4">
      <t>シカク</t>
    </rPh>
    <phoneticPr fontId="5"/>
  </si>
  <si>
    <t>市場調査価格表</t>
    <rPh sb="0" eb="6">
      <t>シジョウチョウサカカク</t>
    </rPh>
    <rPh sb="6" eb="7">
      <t>ヒョウ</t>
    </rPh>
    <phoneticPr fontId="5"/>
  </si>
  <si>
    <t>郵便入札
見積提出期限</t>
    <rPh sb="0" eb="2">
      <t>ユウビン</t>
    </rPh>
    <rPh sb="2" eb="4">
      <t>ニュウサツ</t>
    </rPh>
    <rPh sb="5" eb="7">
      <t>ミツモリ</t>
    </rPh>
    <rPh sb="7" eb="9">
      <t>テイシュツ</t>
    </rPh>
    <rPh sb="9" eb="11">
      <t>キゲン</t>
    </rPh>
    <phoneticPr fontId="23"/>
  </si>
  <si>
    <t>入札（見積）日</t>
    <rPh sb="0" eb="2">
      <t>ニュウサツ</t>
    </rPh>
    <rPh sb="3" eb="5">
      <t>ミツモリ</t>
    </rPh>
    <rPh sb="6" eb="7">
      <t>ヒ</t>
    </rPh>
    <phoneticPr fontId="5"/>
  </si>
  <si>
    <t>ＦＡＸ送付枚数</t>
    <rPh sb="3" eb="5">
      <t>ソウフ</t>
    </rPh>
    <rPh sb="5" eb="7">
      <t>マイスウ</t>
    </rPh>
    <phoneticPr fontId="5"/>
  </si>
  <si>
    <t>契約番号</t>
    <rPh sb="0" eb="4">
      <t>ケイヤクバンゴウ</t>
    </rPh>
    <phoneticPr fontId="5"/>
  </si>
  <si>
    <t>問い合わせ</t>
    <rPh sb="0" eb="1">
      <t>ト</t>
    </rPh>
    <rPh sb="2" eb="3">
      <t>ア</t>
    </rPh>
    <phoneticPr fontId="27"/>
  </si>
  <si>
    <t>備　考</t>
    <rPh sb="0" eb="1">
      <t>ビ</t>
    </rPh>
    <rPh sb="2" eb="3">
      <t>コウ</t>
    </rPh>
    <phoneticPr fontId="5"/>
  </si>
  <si>
    <t>定　価</t>
    <rPh sb="0" eb="1">
      <t>サダム</t>
    </rPh>
    <rPh sb="2" eb="3">
      <t>アタイ</t>
    </rPh>
    <phoneticPr fontId="5"/>
  </si>
  <si>
    <t>会計課長　　山　村　　　剛</t>
    <rPh sb="0" eb="2">
      <t>カイケイ</t>
    </rPh>
    <rPh sb="2" eb="4">
      <t>カチョウ</t>
    </rPh>
    <rPh sb="6" eb="7">
      <t>ヤマ</t>
    </rPh>
    <rPh sb="8" eb="9">
      <t>ムラ</t>
    </rPh>
    <rPh sb="12" eb="13">
      <t>ツヨシ</t>
    </rPh>
    <phoneticPr fontId="8"/>
  </si>
  <si>
    <t>合　　計</t>
    <rPh sb="0" eb="1">
      <t>ゴウ</t>
    </rPh>
    <rPh sb="3" eb="4">
      <t>ケイ</t>
    </rPh>
    <phoneticPr fontId="5"/>
  </si>
  <si>
    <t>以下余白</t>
    <rPh sb="0" eb="4">
      <t>イカヨハク</t>
    </rPh>
    <phoneticPr fontId="5"/>
  </si>
  <si>
    <t>614C1AO0006</t>
    <phoneticPr fontId="5"/>
  </si>
  <si>
    <t>発泡スチロール用接着剤　ほか5件</t>
    <rPh sb="15" eb="16">
      <t>ケン</t>
    </rPh>
    <phoneticPr fontId="5"/>
  </si>
  <si>
    <t>発泡スチロール用接着剤</t>
  </si>
  <si>
    <t>８１３－５０２７又は同等品以上</t>
  </si>
  <si>
    <t>EA</t>
  </si>
  <si>
    <t>ウェットシート</t>
  </si>
  <si>
    <t>ＳＤＢ－２５０ＳＥ又は同等品以上</t>
  </si>
  <si>
    <t>ＳＤＣ－２５０ＳＥ又は同等品以上</t>
  </si>
  <si>
    <t>クギ</t>
  </si>
  <si>
    <t>２２５－６８５２又は同等品以上</t>
  </si>
  <si>
    <t>３６２－５４２９又は同等品以上</t>
  </si>
  <si>
    <t>２２６－００９７又は同等品以上</t>
  </si>
  <si>
    <t>令和　　　８年　　７月　14日</t>
    <rPh sb="0" eb="1">
      <t>レイ</t>
    </rPh>
    <rPh sb="1" eb="2">
      <t>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</si>
</sst>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¥&quot;#,##0;&quot;¥&quot;\-#,##0"/>
    <numFmt numFmtId="176" formatCode="#,##0&quot;.-&quot;;\-#,##0&quot;.-&quot;"/>
    <numFmt numFmtId="177" formatCode="&quot;3136153&quot;000&quot;000&quot;"/>
    <numFmt numFmtId="178" formatCode="&quot;ほか&quot;#,##0&quot;件&quot;\ &quot;別紙内訳書のとおり&quot;"/>
    <numFmt numFmtId="179" formatCode="0;\-0;;@"/>
    <numFmt numFmtId="180" formatCode="#,#00;\-#,#00;;@"/>
    <numFmt numFmtId="181" formatCode="#,##0;\-#,##0;;@"/>
    <numFmt numFmtId="182" formatCode="[$-411]ggge&quot;年&quot;m&quot;月&quot;d&quot;日&quot;;@"/>
    <numFmt numFmtId="183" formatCode="[DBNum3]&quot;本&quot;&quot;紙&quot;&quot;含&quot;&quot;め&quot;0&quot;枚&quot;"/>
    <numFmt numFmtId="184" formatCode="[$-411]ggge&quot;年&quot;m&quot;月&quot;d&quot;日&quot;\ h:mm"/>
    <numFmt numFmtId="185" formatCode="[$-411]ggge&quot;年&quot;m&quot;月&quot;d&quot;日&quot;\ h:mm&quot;まで&quot;"/>
    <numFmt numFmtId="186" formatCode="[$-411]ggge&quot;年&quot;m&quot;月&quot;d&quot;日に結果をご連絡いたします。&quot;"/>
    <numFmt numFmtId="187" formatCode="#,##0_ "/>
    <numFmt numFmtId="188" formatCode="[DBNum3]h&quot;時&quot;mm&quot;分&quot;"/>
    <numFmt numFmtId="189" formatCode="&quot;第&quot;@&quot;号&quot;"/>
    <numFmt numFmtId="190" formatCode="&quot;本&quot;&quot;紙&quot;&quot;含&quot;&quot;め&quot;0&quot;枚&quot;"/>
  </numFmts>
  <fonts count="4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ＭＳ 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8"/>
      <name val="ＭＳ Ｐ明朝"/>
      <family val="1"/>
      <charset val="128"/>
    </font>
    <font>
      <sz val="16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name val="ＭＳ 明朝"/>
      <family val="1"/>
      <charset val="128"/>
    </font>
    <font>
      <sz val="11"/>
      <color rgb="FF006100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18"/>
      <name val="ＭＳ 明朝"/>
      <family val="1"/>
      <charset val="128"/>
    </font>
    <font>
      <b/>
      <u/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3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38" fontId="3" fillId="0" borderId="0" applyFont="0" applyFill="0" applyBorder="0" applyAlignment="0" applyProtection="0"/>
    <xf numFmtId="0" fontId="12" fillId="0" borderId="0"/>
    <xf numFmtId="0" fontId="18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3" fillId="0" borderId="0">
      <alignment vertical="center"/>
    </xf>
    <xf numFmtId="0" fontId="30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5" fontId="7" fillId="0" borderId="1" xfId="0" applyNumberFormat="1" applyFont="1" applyBorder="1" applyAlignment="1">
      <alignment horizontal="right" vertical="center"/>
    </xf>
    <xf numFmtId="5" fontId="4" fillId="0" borderId="0" xfId="0" applyNumberFormat="1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4" fillId="0" borderId="0" xfId="2" applyFont="1"/>
    <xf numFmtId="0" fontId="4" fillId="0" borderId="0" xfId="2" applyFont="1" applyAlignment="1"/>
    <xf numFmtId="0" fontId="9" fillId="0" borderId="0" xfId="2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/>
    <xf numFmtId="0" fontId="4" fillId="0" borderId="0" xfId="3" applyFont="1" applyAlignment="1">
      <alignment horizontal="center" vertical="center"/>
    </xf>
    <xf numFmtId="3" fontId="16" fillId="0" borderId="0" xfId="3" applyNumberFormat="1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20" fillId="0" borderId="5" xfId="3" applyFont="1" applyBorder="1" applyAlignment="1">
      <alignment vertical="center" textRotation="255"/>
    </xf>
    <xf numFmtId="0" fontId="20" fillId="0" borderId="5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16" fillId="0" borderId="5" xfId="3" applyFont="1" applyBorder="1" applyAlignment="1">
      <alignment horizontal="center" vertical="center"/>
    </xf>
    <xf numFmtId="0" fontId="21" fillId="0" borderId="0" xfId="5" applyFont="1" applyBorder="1" applyAlignment="1">
      <alignment wrapText="1"/>
    </xf>
    <xf numFmtId="0" fontId="21" fillId="0" borderId="0" xfId="5" applyFont="1" applyBorder="1" applyAlignment="1"/>
    <xf numFmtId="178" fontId="20" fillId="0" borderId="5" xfId="6" applyNumberFormat="1" applyFont="1" applyBorder="1" applyAlignment="1">
      <alignment horizontal="center" vertical="center" wrapText="1"/>
    </xf>
    <xf numFmtId="0" fontId="20" fillId="0" borderId="0" xfId="3" applyFont="1" applyBorder="1" applyAlignment="1">
      <alignment vertical="center"/>
    </xf>
    <xf numFmtId="0" fontId="4" fillId="0" borderId="0" xfId="0" applyFont="1" applyBorder="1"/>
    <xf numFmtId="179" fontId="9" fillId="0" borderId="5" xfId="0" applyNumberFormat="1" applyFont="1" applyBorder="1" applyAlignment="1">
      <alignment horizontal="center" vertical="center"/>
    </xf>
    <xf numFmtId="179" fontId="9" fillId="0" borderId="5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180" fontId="9" fillId="0" borderId="1" xfId="0" applyNumberFormat="1" applyFont="1" applyBorder="1" applyAlignment="1">
      <alignment horizontal="right" vertical="center"/>
    </xf>
    <xf numFmtId="181" fontId="9" fillId="0" borderId="1" xfId="1" applyNumberFormat="1" applyFont="1" applyBorder="1" applyAlignment="1">
      <alignment vertical="center"/>
    </xf>
    <xf numFmtId="181" fontId="20" fillId="0" borderId="5" xfId="3" applyNumberFormat="1" applyFont="1" applyBorder="1" applyAlignment="1">
      <alignment horizontal="right" vertical="center"/>
    </xf>
    <xf numFmtId="181" fontId="9" fillId="0" borderId="5" xfId="1" applyNumberFormat="1" applyFont="1" applyBorder="1" applyAlignment="1">
      <alignment vertical="center"/>
    </xf>
    <xf numFmtId="0" fontId="21" fillId="0" borderId="0" xfId="5" applyFont="1" applyBorder="1" applyAlignment="1">
      <alignment horizontal="center" wrapText="1"/>
    </xf>
    <xf numFmtId="0" fontId="4" fillId="0" borderId="5" xfId="0" applyFont="1" applyBorder="1"/>
    <xf numFmtId="56" fontId="4" fillId="0" borderId="5" xfId="0" applyNumberFormat="1" applyFont="1" applyBorder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0" fillId="0" borderId="5" xfId="0" applyNumberFormat="1" applyFont="1" applyFill="1" applyBorder="1" applyAlignment="1" applyProtection="1">
      <alignment horizontal="right" vertical="center" wrapText="1"/>
    </xf>
    <xf numFmtId="0" fontId="21" fillId="0" borderId="0" xfId="5" applyFont="1" applyBorder="1" applyAlignment="1">
      <alignment horizontal="center" wrapText="1"/>
    </xf>
    <xf numFmtId="3" fontId="20" fillId="0" borderId="0" xfId="3" applyNumberFormat="1" applyFont="1" applyBorder="1" applyAlignment="1">
      <alignment horizontal="left" vertical="center"/>
    </xf>
    <xf numFmtId="0" fontId="22" fillId="0" borderId="0" xfId="7" applyFont="1">
      <alignment vertical="center"/>
    </xf>
    <xf numFmtId="0" fontId="25" fillId="0" borderId="0" xfId="7" applyFont="1">
      <alignment vertical="center"/>
    </xf>
    <xf numFmtId="0" fontId="22" fillId="0" borderId="7" xfId="7" applyFont="1" applyBorder="1">
      <alignment vertical="center"/>
    </xf>
    <xf numFmtId="0" fontId="25" fillId="0" borderId="9" xfId="7" applyFont="1" applyBorder="1">
      <alignment vertical="center"/>
    </xf>
    <xf numFmtId="0" fontId="22" fillId="0" borderId="10" xfId="7" applyFont="1" applyBorder="1">
      <alignment vertical="center"/>
    </xf>
    <xf numFmtId="0" fontId="24" fillId="0" borderId="0" xfId="7" applyFont="1" applyFill="1" applyBorder="1">
      <alignment vertical="center"/>
    </xf>
    <xf numFmtId="0" fontId="24" fillId="0" borderId="6" xfId="7" applyFont="1" applyBorder="1">
      <alignment vertical="center"/>
    </xf>
    <xf numFmtId="0" fontId="24" fillId="0" borderId="0" xfId="7" applyFont="1" applyBorder="1">
      <alignment vertical="center"/>
    </xf>
    <xf numFmtId="0" fontId="25" fillId="0" borderId="11" xfId="7" applyFont="1" applyBorder="1">
      <alignment vertical="center"/>
    </xf>
    <xf numFmtId="0" fontId="24" fillId="0" borderId="0" xfId="7" applyFont="1" applyFill="1" applyBorder="1" applyAlignment="1">
      <alignment horizontal="left" vertical="center"/>
    </xf>
    <xf numFmtId="0" fontId="22" fillId="0" borderId="0" xfId="7" applyFont="1" applyBorder="1">
      <alignment vertical="center"/>
    </xf>
    <xf numFmtId="0" fontId="29" fillId="0" borderId="6" xfId="7" applyFont="1" applyBorder="1">
      <alignment vertical="center"/>
    </xf>
    <xf numFmtId="0" fontId="29" fillId="0" borderId="0" xfId="7" applyFont="1" applyBorder="1">
      <alignment vertical="center"/>
    </xf>
    <xf numFmtId="0" fontId="25" fillId="0" borderId="12" xfId="7" applyFont="1" applyBorder="1">
      <alignment vertical="center"/>
    </xf>
    <xf numFmtId="0" fontId="25" fillId="0" borderId="4" xfId="7" applyFont="1" applyFill="1" applyBorder="1">
      <alignment vertical="center"/>
    </xf>
    <xf numFmtId="0" fontId="25" fillId="0" borderId="13" xfId="7" applyFont="1" applyBorder="1">
      <alignment vertical="center"/>
    </xf>
    <xf numFmtId="0" fontId="25" fillId="0" borderId="4" xfId="7" applyFont="1" applyBorder="1">
      <alignment vertical="center"/>
    </xf>
    <xf numFmtId="0" fontId="25" fillId="0" borderId="14" xfId="7" applyFont="1" applyBorder="1">
      <alignment vertical="center"/>
    </xf>
    <xf numFmtId="0" fontId="29" fillId="0" borderId="10" xfId="7" applyFont="1" applyBorder="1">
      <alignment vertical="center"/>
    </xf>
    <xf numFmtId="0" fontId="29" fillId="0" borderId="0" xfId="7" applyFont="1" applyFill="1" applyBorder="1">
      <alignment vertical="center"/>
    </xf>
    <xf numFmtId="183" fontId="24" fillId="0" borderId="0" xfId="7" applyNumberFormat="1" applyFont="1" applyFill="1" applyBorder="1">
      <alignment vertical="center"/>
    </xf>
    <xf numFmtId="0" fontId="25" fillId="0" borderId="17" xfId="7" applyFont="1" applyBorder="1" applyAlignment="1">
      <alignment horizontal="left" vertical="center" indent="1"/>
    </xf>
    <xf numFmtId="0" fontId="18" fillId="0" borderId="10" xfId="9" applyFont="1" applyBorder="1">
      <alignment vertical="center"/>
    </xf>
    <xf numFmtId="0" fontId="18" fillId="0" borderId="11" xfId="9" applyFont="1" applyBorder="1">
      <alignment vertical="center"/>
    </xf>
    <xf numFmtId="0" fontId="18" fillId="0" borderId="0" xfId="9" applyFont="1">
      <alignment vertical="center"/>
    </xf>
    <xf numFmtId="0" fontId="24" fillId="0" borderId="10" xfId="9" applyFont="1" applyBorder="1" applyAlignment="1">
      <alignment vertical="center" shrinkToFit="1"/>
    </xf>
    <xf numFmtId="185" fontId="34" fillId="0" borderId="0" xfId="9" applyNumberFormat="1" applyFont="1" applyBorder="1" applyAlignment="1">
      <alignment vertical="center" shrinkToFit="1"/>
    </xf>
    <xf numFmtId="0" fontId="22" fillId="0" borderId="10" xfId="9" applyNumberFormat="1" applyFont="1" applyBorder="1" applyAlignment="1">
      <alignment vertical="center" shrinkToFit="1"/>
    </xf>
    <xf numFmtId="0" fontId="22" fillId="0" borderId="0" xfId="9" applyNumberFormat="1" applyFont="1" applyBorder="1" applyAlignment="1">
      <alignment vertical="center" shrinkToFit="1"/>
    </xf>
    <xf numFmtId="0" fontId="35" fillId="0" borderId="0" xfId="10" applyFont="1" applyAlignment="1">
      <alignment vertical="center"/>
    </xf>
    <xf numFmtId="0" fontId="22" fillId="0" borderId="10" xfId="9" applyFont="1" applyBorder="1" applyAlignment="1">
      <alignment horizontal="left" vertical="top" wrapText="1" shrinkToFit="1"/>
    </xf>
    <xf numFmtId="0" fontId="22" fillId="0" borderId="0" xfId="10" applyFont="1" applyAlignment="1">
      <alignment vertical="center"/>
    </xf>
    <xf numFmtId="0" fontId="22" fillId="0" borderId="0" xfId="9" applyFont="1" applyBorder="1" applyAlignment="1">
      <alignment horizontal="left" vertical="top" wrapText="1" shrinkToFit="1"/>
    </xf>
    <xf numFmtId="0" fontId="22" fillId="0" borderId="11" xfId="9" applyFont="1" applyBorder="1" applyAlignment="1">
      <alignment horizontal="left" vertical="top" wrapText="1" shrinkToFit="1"/>
    </xf>
    <xf numFmtId="0" fontId="25" fillId="0" borderId="10" xfId="9" applyFont="1" applyBorder="1" applyAlignment="1">
      <alignment horizontal="left" vertical="top" wrapText="1" indent="2" shrinkToFit="1"/>
    </xf>
    <xf numFmtId="0" fontId="25" fillId="0" borderId="0" xfId="9" applyFont="1" applyBorder="1" applyAlignment="1">
      <alignment horizontal="left" vertical="top" wrapText="1" indent="2" shrinkToFit="1"/>
    </xf>
    <xf numFmtId="0" fontId="22" fillId="0" borderId="10" xfId="9" applyFont="1" applyBorder="1" applyAlignment="1">
      <alignment horizontal="left" vertical="top" wrapText="1" indent="2" shrinkToFit="1"/>
    </xf>
    <xf numFmtId="0" fontId="29" fillId="0" borderId="18" xfId="7" applyFont="1" applyBorder="1">
      <alignment vertical="center"/>
    </xf>
    <xf numFmtId="0" fontId="38" fillId="0" borderId="18" xfId="7" applyFont="1" applyBorder="1">
      <alignment vertical="center"/>
    </xf>
    <xf numFmtId="0" fontId="39" fillId="0" borderId="18" xfId="7" applyNumberFormat="1" applyFont="1" applyBorder="1" applyAlignment="1">
      <alignment horizontal="left" vertical="center"/>
    </xf>
    <xf numFmtId="0" fontId="25" fillId="0" borderId="18" xfId="7" applyFont="1" applyBorder="1" applyAlignment="1">
      <alignment horizontal="left" vertical="center" indent="1"/>
    </xf>
    <xf numFmtId="0" fontId="39" fillId="0" borderId="0" xfId="7" applyNumberFormat="1" applyFont="1" applyBorder="1" applyAlignment="1">
      <alignment horizontal="left" vertical="center"/>
    </xf>
    <xf numFmtId="0" fontId="25" fillId="0" borderId="0" xfId="7" applyFont="1" applyBorder="1" applyAlignment="1">
      <alignment horizontal="left" vertical="center" indent="1"/>
    </xf>
    <xf numFmtId="0" fontId="40" fillId="0" borderId="0" xfId="7" applyFont="1" applyBorder="1" applyAlignment="1">
      <alignment vertical="center"/>
    </xf>
    <xf numFmtId="0" fontId="25" fillId="0" borderId="0" xfId="7" applyFont="1" applyBorder="1" applyAlignment="1">
      <alignment vertical="center"/>
    </xf>
    <xf numFmtId="0" fontId="25" fillId="0" borderId="0" xfId="7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14" fontId="16" fillId="0" borderId="5" xfId="11" applyNumberFormat="1" applyFont="1" applyBorder="1" applyAlignment="1">
      <alignment horizontal="left" vertical="center" shrinkToFit="1"/>
    </xf>
    <xf numFmtId="14" fontId="16" fillId="0" borderId="0" xfId="0" applyNumberFormat="1" applyFont="1" applyBorder="1" applyAlignment="1">
      <alignment horizontal="left" vertical="center" shrinkToFit="1"/>
    </xf>
    <xf numFmtId="0" fontId="16" fillId="0" borderId="0" xfId="0" applyFont="1"/>
    <xf numFmtId="0" fontId="17" fillId="2" borderId="5" xfId="12" applyFont="1" applyFill="1" applyBorder="1" applyAlignment="1">
      <alignment horizontal="distributed" vertical="center" shrinkToFit="1"/>
    </xf>
    <xf numFmtId="0" fontId="42" fillId="0" borderId="5" xfId="12" applyFont="1" applyBorder="1" applyAlignment="1">
      <alignment horizontal="distributed" vertical="center" wrapText="1" shrinkToFit="1"/>
    </xf>
    <xf numFmtId="0" fontId="43" fillId="0" borderId="5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5" xfId="11" applyFont="1" applyFill="1" applyBorder="1" applyAlignment="1">
      <alignment vertical="center" wrapText="1"/>
    </xf>
    <xf numFmtId="187" fontId="16" fillId="0" borderId="0" xfId="0" applyNumberFormat="1" applyFont="1" applyFill="1" applyBorder="1" applyAlignment="1">
      <alignment horizontal="left" vertical="center" shrinkToFit="1"/>
    </xf>
    <xf numFmtId="0" fontId="41" fillId="0" borderId="5" xfId="11" applyNumberFormat="1" applyFont="1" applyFill="1" applyBorder="1" applyAlignment="1">
      <alignment horizontal="left" vertical="center" shrinkToFit="1"/>
    </xf>
    <xf numFmtId="187" fontId="41" fillId="0" borderId="5" xfId="11" applyNumberFormat="1" applyFont="1" applyFill="1" applyBorder="1" applyAlignment="1">
      <alignment horizontal="left" vertical="center" shrinkToFit="1"/>
    </xf>
    <xf numFmtId="182" fontId="16" fillId="0" borderId="5" xfId="11" applyNumberFormat="1" applyFont="1" applyFill="1" applyBorder="1" applyAlignment="1">
      <alignment horizontal="left" vertical="center" shrinkToFit="1"/>
    </xf>
    <xf numFmtId="0" fontId="16" fillId="0" borderId="6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>
      <alignment horizontal="left" vertical="center" shrinkToFit="1"/>
    </xf>
    <xf numFmtId="0" fontId="44" fillId="0" borderId="5" xfId="0" applyFont="1" applyBorder="1" applyAlignment="1">
      <alignment horizontal="center" vertical="center" shrinkToFit="1"/>
    </xf>
    <xf numFmtId="184" fontId="16" fillId="0" borderId="5" xfId="11" applyNumberFormat="1" applyFont="1" applyBorder="1" applyAlignment="1" applyProtection="1">
      <alignment horizontal="left" vertical="center" shrinkToFit="1"/>
      <protection locked="0"/>
    </xf>
    <xf numFmtId="188" fontId="16" fillId="0" borderId="0" xfId="0" applyNumberFormat="1" applyFont="1" applyBorder="1" applyAlignment="1">
      <alignment horizontal="left"/>
    </xf>
    <xf numFmtId="184" fontId="41" fillId="0" borderId="5" xfId="11" applyNumberFormat="1" applyFont="1" applyBorder="1" applyAlignment="1" applyProtection="1">
      <alignment horizontal="left" vertical="center" shrinkToFit="1"/>
      <protection locked="0"/>
    </xf>
    <xf numFmtId="0" fontId="44" fillId="0" borderId="5" xfId="13" applyFont="1" applyBorder="1" applyAlignment="1">
      <alignment horizontal="distributed" vertical="center" wrapText="1" shrinkToFit="1"/>
    </xf>
    <xf numFmtId="0" fontId="16" fillId="0" borderId="19" xfId="0" applyNumberFormat="1" applyFont="1" applyFill="1" applyBorder="1" applyAlignment="1">
      <alignment horizontal="left" vertical="center" shrinkToFit="1"/>
    </xf>
    <xf numFmtId="0" fontId="44" fillId="0" borderId="5" xfId="13" applyFont="1" applyBorder="1" applyAlignment="1">
      <alignment horizontal="distributed" vertical="center" shrinkToFit="1"/>
    </xf>
    <xf numFmtId="184" fontId="16" fillId="0" borderId="6" xfId="0" applyNumberFormat="1" applyFont="1" applyBorder="1" applyAlignment="1" applyProtection="1">
      <alignment vertical="center" shrinkToFit="1"/>
      <protection locked="0"/>
    </xf>
    <xf numFmtId="0" fontId="44" fillId="0" borderId="5" xfId="14" applyFont="1" applyBorder="1" applyAlignment="1">
      <alignment horizontal="distributed" vertical="center" shrinkToFit="1"/>
    </xf>
    <xf numFmtId="184" fontId="16" fillId="0" borderId="0" xfId="0" applyNumberFormat="1" applyFont="1" applyBorder="1" applyAlignment="1" applyProtection="1">
      <alignment vertical="center" shrinkToFit="1"/>
      <protection locked="0"/>
    </xf>
    <xf numFmtId="0" fontId="44" fillId="0" borderId="1" xfId="0" applyFont="1" applyBorder="1" applyAlignment="1">
      <alignment horizontal="distributed" vertical="center" shrinkToFit="1"/>
    </xf>
    <xf numFmtId="182" fontId="16" fillId="0" borderId="0" xfId="0" applyNumberFormat="1" applyFont="1" applyBorder="1" applyAlignment="1" applyProtection="1">
      <alignment horizontal="left" vertical="center" shrinkToFit="1"/>
      <protection locked="0"/>
    </xf>
    <xf numFmtId="182" fontId="16" fillId="0" borderId="5" xfId="15" applyNumberFormat="1" applyFont="1" applyFill="1" applyBorder="1" applyAlignment="1">
      <alignment horizontal="left" vertical="center" shrinkToFit="1"/>
    </xf>
    <xf numFmtId="190" fontId="16" fillId="0" borderId="0" xfId="0" applyNumberFormat="1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shrinkToFit="1"/>
    </xf>
    <xf numFmtId="38" fontId="16" fillId="0" borderId="0" xfId="1" applyNumberFormat="1" applyFont="1" applyFill="1" applyBorder="1" applyAlignment="1">
      <alignment horizontal="left" vertical="center" shrinkToFit="1"/>
    </xf>
    <xf numFmtId="0" fontId="16" fillId="0" borderId="0" xfId="0" applyFont="1" applyBorder="1" applyAlignment="1">
      <alignment shrinkToFit="1"/>
    </xf>
    <xf numFmtId="0" fontId="4" fillId="5" borderId="0" xfId="0" applyFont="1" applyFill="1" applyBorder="1"/>
    <xf numFmtId="56" fontId="4" fillId="5" borderId="0" xfId="0" applyNumberFormat="1" applyFont="1" applyFill="1" applyBorder="1"/>
    <xf numFmtId="0" fontId="16" fillId="0" borderId="1" xfId="3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41" fillId="3" borderId="5" xfId="13" applyNumberFormat="1" applyFont="1" applyFill="1" applyBorder="1" applyAlignment="1">
      <alignment horizontal="left" vertical="center" shrinkToFit="1"/>
    </xf>
    <xf numFmtId="184" fontId="41" fillId="3" borderId="5" xfId="11" applyNumberFormat="1" applyFont="1" applyFill="1" applyBorder="1" applyAlignment="1" applyProtection="1">
      <alignment horizontal="left" vertical="center" shrinkToFit="1"/>
      <protection locked="0"/>
    </xf>
    <xf numFmtId="0" fontId="35" fillId="0" borderId="5" xfId="10" applyFont="1" applyBorder="1" applyAlignment="1">
      <alignment vertical="center"/>
    </xf>
    <xf numFmtId="189" fontId="25" fillId="3" borderId="23" xfId="7" applyNumberFormat="1" applyFont="1" applyFill="1" applyBorder="1" applyAlignment="1">
      <alignment horizontal="left" vertical="center"/>
    </xf>
    <xf numFmtId="183" fontId="25" fillId="0" borderId="5" xfId="7" applyNumberFormat="1" applyFont="1" applyFill="1" applyBorder="1" applyAlignment="1">
      <alignment horizontal="left" vertical="center"/>
    </xf>
    <xf numFmtId="0" fontId="0" fillId="4" borderId="5" xfId="0" applyFill="1" applyBorder="1" applyAlignment="1">
      <alignment vertical="center" wrapText="1"/>
    </xf>
    <xf numFmtId="58" fontId="41" fillId="3" borderId="5" xfId="11" applyNumberFormat="1" applyFont="1" applyFill="1" applyBorder="1" applyAlignment="1">
      <alignment horizontal="left" vertical="center" shrinkToFi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31" fillId="0" borderId="0" xfId="8" applyFont="1" applyBorder="1" applyAlignment="1">
      <alignment horizontal="left" vertical="center"/>
    </xf>
    <xf numFmtId="0" fontId="31" fillId="0" borderId="11" xfId="8" applyFont="1" applyBorder="1" applyAlignment="1">
      <alignment horizontal="left" vertical="center"/>
    </xf>
    <xf numFmtId="182" fontId="24" fillId="0" borderId="0" xfId="7" applyNumberFormat="1" applyFont="1" applyBorder="1" applyAlignment="1">
      <alignment horizontal="right" vertical="center"/>
    </xf>
    <xf numFmtId="0" fontId="26" fillId="0" borderId="8" xfId="7" applyFont="1" applyBorder="1" applyAlignment="1">
      <alignment horizontal="center" vertical="center"/>
    </xf>
    <xf numFmtId="0" fontId="28" fillId="0" borderId="0" xfId="7" applyFont="1" applyFill="1" applyBorder="1" applyAlignment="1">
      <alignment horizontal="left" vertical="center" shrinkToFit="1"/>
    </xf>
    <xf numFmtId="0" fontId="24" fillId="0" borderId="0" xfId="7" applyFont="1" applyFill="1" applyBorder="1" applyAlignment="1">
      <alignment horizontal="center" vertical="center"/>
    </xf>
    <xf numFmtId="14" fontId="24" fillId="0" borderId="0" xfId="7" applyNumberFormat="1" applyFont="1" applyBorder="1" applyAlignment="1">
      <alignment horizontal="left" vertical="center"/>
    </xf>
    <xf numFmtId="0" fontId="24" fillId="0" borderId="10" xfId="9" applyFont="1" applyBorder="1" applyAlignment="1">
      <alignment horizontal="left" vertical="center" indent="2" shrinkToFit="1"/>
    </xf>
    <xf numFmtId="0" fontId="24" fillId="0" borderId="0" xfId="9" applyFont="1" applyBorder="1" applyAlignment="1">
      <alignment horizontal="left" vertical="center" indent="2" shrinkToFit="1"/>
    </xf>
    <xf numFmtId="0" fontId="28" fillId="0" borderId="15" xfId="7" applyFont="1" applyBorder="1" applyAlignment="1">
      <alignment horizontal="distributed" vertical="center" justifyLastLine="1"/>
    </xf>
    <xf numFmtId="0" fontId="32" fillId="0" borderId="3" xfId="7" applyFont="1" applyBorder="1" applyAlignment="1">
      <alignment horizontal="distributed" vertical="center" justifyLastLine="1"/>
    </xf>
    <xf numFmtId="0" fontId="28" fillId="0" borderId="1" xfId="7" applyFont="1" applyBorder="1" applyAlignment="1">
      <alignment horizontal="left" vertical="center" indent="1"/>
    </xf>
    <xf numFmtId="0" fontId="28" fillId="0" borderId="2" xfId="7" applyFont="1" applyBorder="1" applyAlignment="1">
      <alignment horizontal="left" vertical="center" indent="1"/>
    </xf>
    <xf numFmtId="0" fontId="28" fillId="0" borderId="16" xfId="7" applyFont="1" applyBorder="1" applyAlignment="1">
      <alignment horizontal="left" vertical="center" indent="1"/>
    </xf>
    <xf numFmtId="0" fontId="24" fillId="0" borderId="0" xfId="9" applyFont="1" applyBorder="1" applyAlignment="1">
      <alignment horizontal="distributed" vertical="center"/>
    </xf>
    <xf numFmtId="14" fontId="24" fillId="0" borderId="0" xfId="9" applyNumberFormat="1" applyFont="1" applyBorder="1" applyAlignment="1" applyProtection="1">
      <alignment horizontal="left" vertical="center" wrapText="1"/>
      <protection locked="0"/>
    </xf>
    <xf numFmtId="0" fontId="24" fillId="0" borderId="0" xfId="9" applyFont="1" applyBorder="1" applyAlignment="1" applyProtection="1">
      <alignment horizontal="left" vertical="center" shrinkToFit="1"/>
      <protection locked="0"/>
    </xf>
    <xf numFmtId="58" fontId="24" fillId="0" borderId="0" xfId="9" applyNumberFormat="1" applyFont="1" applyBorder="1" applyAlignment="1" applyProtection="1">
      <alignment horizontal="left" vertical="center" shrinkToFit="1"/>
      <protection locked="0"/>
    </xf>
    <xf numFmtId="0" fontId="24" fillId="0" borderId="0" xfId="9" applyFont="1" applyBorder="1" applyAlignment="1">
      <alignment horizontal="left" vertical="center" shrinkToFit="1"/>
    </xf>
    <xf numFmtId="184" fontId="33" fillId="0" borderId="10" xfId="9" applyNumberFormat="1" applyFont="1" applyBorder="1" applyAlignment="1">
      <alignment horizontal="left" vertical="center" indent="1" shrinkToFit="1"/>
    </xf>
    <xf numFmtId="184" fontId="33" fillId="0" borderId="0" xfId="9" applyNumberFormat="1" applyFont="1" applyBorder="1" applyAlignment="1">
      <alignment horizontal="left" vertical="center" indent="1" shrinkToFit="1"/>
    </xf>
    <xf numFmtId="0" fontId="22" fillId="0" borderId="10" xfId="9" applyFont="1" applyBorder="1" applyAlignment="1">
      <alignment horizontal="left" vertical="center" indent="2" shrinkToFit="1"/>
    </xf>
    <xf numFmtId="0" fontId="22" fillId="0" borderId="0" xfId="9" applyFont="1" applyBorder="1" applyAlignment="1">
      <alignment horizontal="left" vertical="center" indent="2" shrinkToFit="1"/>
    </xf>
    <xf numFmtId="0" fontId="22" fillId="0" borderId="0" xfId="9" applyNumberFormat="1" applyFont="1" applyBorder="1" applyAlignment="1">
      <alignment horizontal="left" vertical="center" shrinkToFit="1"/>
    </xf>
    <xf numFmtId="0" fontId="24" fillId="0" borderId="0" xfId="9" applyNumberFormat="1" applyFont="1" applyBorder="1" applyAlignment="1">
      <alignment horizontal="left" vertical="center" shrinkToFit="1"/>
    </xf>
    <xf numFmtId="185" fontId="22" fillId="0" borderId="0" xfId="9" applyNumberFormat="1" applyFont="1" applyBorder="1" applyAlignment="1">
      <alignment horizontal="left" vertical="center" shrinkToFit="1"/>
    </xf>
    <xf numFmtId="0" fontId="36" fillId="0" borderId="0" xfId="9" applyFont="1" applyBorder="1" applyAlignment="1">
      <alignment horizontal="center" vertical="top" wrapText="1" shrinkToFit="1"/>
    </xf>
    <xf numFmtId="0" fontId="37" fillId="0" borderId="0" xfId="9" applyFont="1" applyBorder="1" applyAlignment="1">
      <alignment vertical="top" wrapText="1" shrinkToFit="1"/>
    </xf>
    <xf numFmtId="0" fontId="24" fillId="0" borderId="0" xfId="9" applyFont="1" applyBorder="1" applyAlignment="1">
      <alignment horizontal="left" vertical="top" wrapText="1" shrinkToFit="1"/>
    </xf>
    <xf numFmtId="0" fontId="24" fillId="0" borderId="10" xfId="9" applyFont="1" applyBorder="1" applyAlignment="1">
      <alignment vertical="center" shrinkToFit="1"/>
    </xf>
    <xf numFmtId="0" fontId="24" fillId="0" borderId="0" xfId="9" applyFont="1" applyBorder="1" applyAlignment="1">
      <alignment vertical="center" shrinkToFit="1"/>
    </xf>
    <xf numFmtId="0" fontId="24" fillId="0" borderId="11" xfId="9" applyFont="1" applyBorder="1" applyAlignment="1">
      <alignment vertical="center" shrinkToFit="1"/>
    </xf>
    <xf numFmtId="186" fontId="35" fillId="0" borderId="10" xfId="9" applyNumberFormat="1" applyFont="1" applyBorder="1" applyAlignment="1">
      <alignment horizontal="left" vertical="center" indent="2" shrinkToFit="1"/>
    </xf>
    <xf numFmtId="186" fontId="35" fillId="0" borderId="0" xfId="9" applyNumberFormat="1" applyFont="1" applyBorder="1" applyAlignment="1">
      <alignment horizontal="left" vertical="center" indent="2" shrinkToFit="1"/>
    </xf>
    <xf numFmtId="0" fontId="22" fillId="0" borderId="10" xfId="9" applyFont="1" applyBorder="1" applyAlignment="1">
      <alignment horizontal="left" vertical="top" wrapText="1" indent="2" shrinkToFit="1"/>
    </xf>
    <xf numFmtId="0" fontId="22" fillId="0" borderId="0" xfId="9" applyFont="1" applyBorder="1" applyAlignment="1">
      <alignment horizontal="left" vertical="top" wrapText="1" indent="2" shrinkToFit="1"/>
    </xf>
    <xf numFmtId="0" fontId="4" fillId="0" borderId="0" xfId="0" applyFont="1" applyAlignment="1">
      <alignment wrapText="1"/>
    </xf>
    <xf numFmtId="0" fontId="0" fillId="0" borderId="0" xfId="0" applyAlignment="1"/>
    <xf numFmtId="179" fontId="15" fillId="0" borderId="1" xfId="0" applyNumberFormat="1" applyFont="1" applyBorder="1" applyAlignment="1">
      <alignment vertical="center" wrapText="1"/>
    </xf>
    <xf numFmtId="179" fontId="15" fillId="0" borderId="2" xfId="0" applyNumberFormat="1" applyFont="1" applyBorder="1" applyAlignment="1">
      <alignment vertical="center" wrapText="1"/>
    </xf>
    <xf numFmtId="179" fontId="15" fillId="0" borderId="3" xfId="0" applyNumberFormat="1" applyFont="1" applyBorder="1" applyAlignment="1">
      <alignment vertical="center" wrapText="1"/>
    </xf>
    <xf numFmtId="179" fontId="14" fillId="0" borderId="1" xfId="0" applyNumberFormat="1" applyFont="1" applyBorder="1" applyAlignment="1">
      <alignment vertical="center" wrapText="1" shrinkToFit="1"/>
    </xf>
    <xf numFmtId="179" fontId="14" fillId="0" borderId="3" xfId="0" applyNumberFormat="1" applyFont="1" applyBorder="1" applyAlignment="1">
      <alignment vertical="center" wrapText="1" shrinkToFit="1"/>
    </xf>
    <xf numFmtId="179" fontId="9" fillId="0" borderId="1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58" fontId="1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79" fontId="45" fillId="0" borderId="1" xfId="0" applyNumberFormat="1" applyFont="1" applyBorder="1" applyAlignment="1">
      <alignment vertical="center" wrapText="1"/>
    </xf>
    <xf numFmtId="179" fontId="45" fillId="0" borderId="2" xfId="0" applyNumberFormat="1" applyFont="1" applyBorder="1" applyAlignment="1">
      <alignment vertical="center" wrapText="1"/>
    </xf>
    <xf numFmtId="179" fontId="45" fillId="0" borderId="3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58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1" fillId="0" borderId="0" xfId="5" applyFont="1" applyBorder="1" applyAlignment="1">
      <alignment horizontal="center" wrapText="1"/>
    </xf>
    <xf numFmtId="177" fontId="19" fillId="0" borderId="6" xfId="3" applyNumberFormat="1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6">
    <cellStyle name="ハイパーリンク" xfId="8" builtinId="8"/>
    <cellStyle name="桁区切り" xfId="1" builtinId="6"/>
    <cellStyle name="桁区切り 2" xfId="4" xr:uid="{00000000-0005-0000-0000-000002000000}"/>
    <cellStyle name="桁区切り 6" xfId="15" xr:uid="{00000000-0005-0000-0000-000003000000}"/>
    <cellStyle name="標準" xfId="0" builtinId="0"/>
    <cellStyle name="標準 10" xfId="12" xr:uid="{00000000-0005-0000-0000-000005000000}"/>
    <cellStyle name="標準 11" xfId="3" xr:uid="{00000000-0005-0000-0000-000006000000}"/>
    <cellStyle name="標準 12" xfId="5" xr:uid="{00000000-0005-0000-0000-000007000000}"/>
    <cellStyle name="標準 2" xfId="9" xr:uid="{00000000-0005-0000-0000-000008000000}"/>
    <cellStyle name="標準 2 2" xfId="13" xr:uid="{00000000-0005-0000-0000-000009000000}"/>
    <cellStyle name="標準 3" xfId="14" xr:uid="{00000000-0005-0000-0000-00000A000000}"/>
    <cellStyle name="標準 4" xfId="7" xr:uid="{00000000-0005-0000-0000-00000B000000}"/>
    <cellStyle name="標準 9" xfId="11" xr:uid="{00000000-0005-0000-0000-00000C000000}"/>
    <cellStyle name="標準_25衛備026発光免疫測定装置保守点検(アルフレッサ)" xfId="2" xr:uid="{00000000-0005-0000-0000-00000D000000}"/>
    <cellStyle name="標準_H.１7下期単契歯科一覧表" xfId="6" xr:uid="{00000000-0005-0000-0000-00000E000000}"/>
    <cellStyle name="標準_公告(フォーマット)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190500</xdr:rowOff>
    </xdr:from>
    <xdr:to>
      <xdr:col>6</xdr:col>
      <xdr:colOff>76200</xdr:colOff>
      <xdr:row>2</xdr:row>
      <xdr:rowOff>190500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962275" y="723900"/>
          <a:ext cx="9239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2</xdr:row>
      <xdr:rowOff>276225</xdr:rowOff>
    </xdr:from>
    <xdr:to>
      <xdr:col>6</xdr:col>
      <xdr:colOff>76200</xdr:colOff>
      <xdr:row>2</xdr:row>
      <xdr:rowOff>276225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962275" y="809625"/>
          <a:ext cx="9239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3500;&#22763;&#36890;&#29305;&#27231;&#65404;&#65405;&#65411;&#65425;/&#36039;&#26009;/&#24037;&#25968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26-258308B/AppData/Local/Temp/Temp1_&#65324;&#65359;&#65367;&#12288;&#65318;&#65356;&#65359;&#65367;&#12288;&#65328;&#65334;&#12288;&#65324;&#65359;&#65359;&#65360;&#12411;&#12363;3&#20214;%20(002).zip/&#65324;&#65359;&#65367;&#12288;&#65318;&#65356;&#65359;&#65367;&#12288;&#65328;&#65334;&#12288;&#65324;&#65359;&#65359;&#65360;&#12411;&#12363;3&#20214;/&#20837;&#26413;&#36890;&#3069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&#21407;&#35336;&#20418;/&#20491;&#20154;&#24773;&#22577;/&#20837;&#26413;&#26360;&#31561;&#26360;&#24335;/514D1A10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サーマル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発注書(見本)"/>
      <sheetName val="単契約発注書(見本)"/>
    </sheetNames>
    <sheetDataSet>
      <sheetData sheetId="0" refreshError="1">
        <row r="12">
          <cell r="E12">
            <v>1</v>
          </cell>
        </row>
        <row r="13">
          <cell r="E13">
            <v>2</v>
          </cell>
        </row>
        <row r="14">
          <cell r="E14">
            <v>3</v>
          </cell>
        </row>
        <row r="15">
          <cell r="E15">
            <v>4</v>
          </cell>
        </row>
        <row r="16">
          <cell r="E16">
            <v>5</v>
          </cell>
        </row>
        <row r="17">
          <cell r="E17">
            <v>6</v>
          </cell>
        </row>
        <row r="18">
          <cell r="E18">
            <v>7</v>
          </cell>
        </row>
        <row r="19">
          <cell r="E19">
            <v>8</v>
          </cell>
        </row>
        <row r="20">
          <cell r="E20">
            <v>9</v>
          </cell>
        </row>
        <row r="21">
          <cell r="E21">
            <v>10</v>
          </cell>
        </row>
        <row r="22">
          <cell r="E22">
            <v>11</v>
          </cell>
        </row>
        <row r="23">
          <cell r="E23">
            <v>12</v>
          </cell>
        </row>
        <row r="24">
          <cell r="E24">
            <v>13</v>
          </cell>
        </row>
        <row r="25">
          <cell r="E25">
            <v>14</v>
          </cell>
        </row>
        <row r="26">
          <cell r="E26">
            <v>15</v>
          </cell>
        </row>
        <row r="27">
          <cell r="E27">
            <v>16</v>
          </cell>
        </row>
        <row r="28">
          <cell r="E28">
            <v>17</v>
          </cell>
        </row>
        <row r="29">
          <cell r="E2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"/>
      <sheetName val="市場調査価格表シート"/>
      <sheetName val="入札書シート"/>
      <sheetName val="入力"/>
    </sheetNames>
    <sheetDataSet>
      <sheetData sheetId="0"/>
      <sheetData sheetId="1"/>
      <sheetData sheetId="2"/>
      <sheetData sheetId="3">
        <row r="1">
          <cell r="B1" t="str">
            <v>中丸</v>
          </cell>
        </row>
        <row r="11">
          <cell r="B11" t="str">
            <v>「物品の販売」　Ⅾ等級以上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通知"/>
      <sheetName val="見積書"/>
      <sheetName val="内訳書"/>
      <sheetName val="市価調査"/>
      <sheetName val="内訳書（市価）"/>
      <sheetName val="入力"/>
    </sheetNames>
    <sheetDataSet>
      <sheetData sheetId="0"/>
      <sheetData sheetId="1"/>
      <sheetData sheetId="2"/>
      <sheetData sheetId="3"/>
      <sheetData sheetId="4"/>
      <sheetData sheetId="5">
        <row r="13">
          <cell r="B13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-c-hosp@inet.gsdf.mod.g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L48"/>
  <sheetViews>
    <sheetView showZeros="0" tabSelected="1" view="pageBreakPreview" zoomScale="70" zoomScaleNormal="70" zoomScaleSheetLayoutView="70" workbookViewId="0">
      <selection activeCell="A25" sqref="A25:I25"/>
    </sheetView>
  </sheetViews>
  <sheetFormatPr defaultRowHeight="17.25" x14ac:dyDescent="0.15"/>
  <cols>
    <col min="1" max="1" width="1.625" style="55" customWidth="1"/>
    <col min="2" max="2" width="8.625" style="55" customWidth="1"/>
    <col min="3" max="4" width="20.625" style="55" customWidth="1"/>
    <col min="5" max="6" width="1.625" style="55" customWidth="1"/>
    <col min="7" max="7" width="12.875" style="55" customWidth="1"/>
    <col min="8" max="9" width="20.625" style="55" customWidth="1"/>
    <col min="10" max="10" width="11.75" style="55" customWidth="1"/>
    <col min="11" max="16384" width="9" style="55"/>
  </cols>
  <sheetData>
    <row r="2" spans="1:10" ht="19.5" thickBot="1" x14ac:dyDescent="0.2">
      <c r="A2" s="54"/>
      <c r="B2" s="54"/>
      <c r="C2" s="54"/>
      <c r="D2" s="54"/>
      <c r="E2" s="54"/>
      <c r="F2" s="54"/>
      <c r="G2" s="54"/>
      <c r="H2" s="150">
        <f ca="1">TODAY()</f>
        <v>46209</v>
      </c>
      <c r="I2" s="150"/>
    </row>
    <row r="3" spans="1:10" ht="46.5" customHeight="1" thickBot="1" x14ac:dyDescent="0.2">
      <c r="A3" s="56"/>
      <c r="B3" s="151" t="s">
        <v>39</v>
      </c>
      <c r="C3" s="151"/>
      <c r="D3" s="151"/>
      <c r="E3" s="151"/>
      <c r="F3" s="151"/>
      <c r="G3" s="151"/>
      <c r="H3" s="151"/>
      <c r="I3" s="151"/>
      <c r="J3" s="57"/>
    </row>
    <row r="4" spans="1:10" ht="18.75" x14ac:dyDescent="0.15">
      <c r="A4" s="58"/>
      <c r="B4" s="59"/>
      <c r="C4" s="59"/>
      <c r="D4" s="59"/>
      <c r="E4" s="60"/>
      <c r="F4" s="61"/>
      <c r="G4" s="61"/>
      <c r="H4" s="61"/>
      <c r="I4" s="61"/>
      <c r="J4" s="62"/>
    </row>
    <row r="5" spans="1:10" ht="18.75" x14ac:dyDescent="0.15">
      <c r="A5" s="58"/>
      <c r="B5" s="59" t="s">
        <v>40</v>
      </c>
      <c r="C5" s="59"/>
      <c r="D5" s="59"/>
      <c r="E5" s="60"/>
      <c r="F5" s="61"/>
      <c r="G5" s="61" t="s">
        <v>41</v>
      </c>
      <c r="H5" s="61"/>
      <c r="I5" s="61"/>
      <c r="J5" s="62"/>
    </row>
    <row r="6" spans="1:10" ht="18.75" x14ac:dyDescent="0.15">
      <c r="A6" s="58"/>
      <c r="B6" s="59"/>
      <c r="C6" s="59"/>
      <c r="D6" s="59"/>
      <c r="E6" s="60"/>
      <c r="F6" s="61"/>
      <c r="G6" s="61"/>
      <c r="H6" s="61"/>
      <c r="I6" s="61"/>
      <c r="J6" s="62"/>
    </row>
    <row r="7" spans="1:10" ht="18.75" x14ac:dyDescent="0.15">
      <c r="A7" s="58"/>
      <c r="B7" s="152" t="s">
        <v>42</v>
      </c>
      <c r="C7" s="152"/>
      <c r="D7" s="152"/>
      <c r="E7" s="60"/>
      <c r="F7" s="61"/>
      <c r="G7" s="61" t="s">
        <v>43</v>
      </c>
      <c r="H7" s="61"/>
      <c r="I7" s="61"/>
      <c r="J7" s="62"/>
    </row>
    <row r="8" spans="1:10" ht="18.75" x14ac:dyDescent="0.15">
      <c r="A8" s="58"/>
      <c r="B8" s="152"/>
      <c r="C8" s="152"/>
      <c r="D8" s="152"/>
      <c r="E8" s="60"/>
      <c r="F8" s="61"/>
      <c r="G8" s="61" t="s">
        <v>44</v>
      </c>
      <c r="H8" s="61"/>
      <c r="I8" s="61"/>
      <c r="J8" s="62"/>
    </row>
    <row r="9" spans="1:10" ht="18.75" x14ac:dyDescent="0.15">
      <c r="A9" s="58"/>
      <c r="B9" s="152"/>
      <c r="C9" s="152"/>
      <c r="D9" s="152"/>
      <c r="E9" s="60"/>
      <c r="F9" s="61"/>
      <c r="G9" s="61" t="s">
        <v>45</v>
      </c>
      <c r="H9" s="61"/>
      <c r="I9" s="61"/>
      <c r="J9" s="62"/>
    </row>
    <row r="10" spans="1:10" ht="18.75" x14ac:dyDescent="0.15">
      <c r="A10" s="58"/>
      <c r="B10" s="59"/>
      <c r="C10" s="59"/>
      <c r="D10" s="59"/>
      <c r="E10" s="60"/>
      <c r="F10" s="61"/>
      <c r="G10" s="61"/>
      <c r="H10" s="61"/>
      <c r="I10" s="61"/>
      <c r="J10" s="62"/>
    </row>
    <row r="11" spans="1:10" ht="18.75" x14ac:dyDescent="0.15">
      <c r="A11" s="58"/>
      <c r="B11" s="153"/>
      <c r="C11" s="153"/>
      <c r="D11" s="59"/>
      <c r="E11" s="60"/>
      <c r="F11" s="61"/>
      <c r="G11" s="61" t="s">
        <v>46</v>
      </c>
      <c r="H11" s="154" t="str">
        <f>[2]入力!$B$1</f>
        <v>中丸</v>
      </c>
      <c r="I11" s="154"/>
      <c r="J11" s="62"/>
    </row>
    <row r="12" spans="1:10" ht="18.75" x14ac:dyDescent="0.15">
      <c r="A12" s="58"/>
      <c r="B12" s="59"/>
      <c r="C12" s="59"/>
      <c r="D12" s="59"/>
      <c r="E12" s="60"/>
      <c r="F12" s="61"/>
      <c r="G12" s="61"/>
      <c r="H12" s="61"/>
      <c r="I12" s="61"/>
      <c r="J12" s="62"/>
    </row>
    <row r="13" spans="1:10" ht="24.95" customHeight="1" x14ac:dyDescent="0.15">
      <c r="A13" s="58"/>
      <c r="B13" s="59"/>
      <c r="C13" s="63"/>
      <c r="D13" s="59"/>
      <c r="E13" s="60"/>
      <c r="F13" s="61"/>
      <c r="G13" s="61" t="s">
        <v>47</v>
      </c>
      <c r="H13" s="61" t="s">
        <v>48</v>
      </c>
      <c r="I13" s="61" t="s">
        <v>49</v>
      </c>
      <c r="J13" s="62"/>
    </row>
    <row r="14" spans="1:10" ht="24.95" customHeight="1" x14ac:dyDescent="0.15">
      <c r="A14" s="58"/>
      <c r="B14" s="59"/>
      <c r="C14" s="63"/>
      <c r="D14" s="59"/>
      <c r="E14" s="60"/>
      <c r="F14" s="61"/>
      <c r="G14" s="61" t="s">
        <v>50</v>
      </c>
      <c r="H14" s="61" t="s">
        <v>51</v>
      </c>
      <c r="I14" s="64"/>
      <c r="J14" s="62"/>
    </row>
    <row r="15" spans="1:10" ht="24.75" customHeight="1" x14ac:dyDescent="0.15">
      <c r="A15" s="58"/>
      <c r="B15" s="59"/>
      <c r="C15" s="63"/>
      <c r="D15" s="59"/>
      <c r="E15" s="65"/>
      <c r="F15" s="66"/>
      <c r="G15" s="61" t="s">
        <v>52</v>
      </c>
      <c r="H15" s="148" t="s">
        <v>53</v>
      </c>
      <c r="I15" s="148"/>
      <c r="J15" s="149"/>
    </row>
    <row r="16" spans="1:10" x14ac:dyDescent="0.15">
      <c r="A16" s="67"/>
      <c r="B16" s="68"/>
      <c r="C16" s="68"/>
      <c r="D16" s="68"/>
      <c r="E16" s="69"/>
      <c r="F16" s="70"/>
      <c r="G16" s="70"/>
      <c r="H16" s="70"/>
      <c r="I16" s="70"/>
      <c r="J16" s="71"/>
    </row>
    <row r="17" spans="1:10" ht="49.5" customHeight="1" x14ac:dyDescent="0.15">
      <c r="A17" s="157" t="s">
        <v>54</v>
      </c>
      <c r="B17" s="158"/>
      <c r="C17" s="159" t="s">
        <v>55</v>
      </c>
      <c r="D17" s="160"/>
      <c r="E17" s="160"/>
      <c r="F17" s="160"/>
      <c r="G17" s="160"/>
      <c r="H17" s="160"/>
      <c r="I17" s="160"/>
      <c r="J17" s="161"/>
    </row>
    <row r="18" spans="1:10" ht="35.1" customHeight="1" x14ac:dyDescent="0.15">
      <c r="A18" s="72"/>
      <c r="B18" s="66"/>
      <c r="C18" s="73"/>
      <c r="D18" s="73"/>
      <c r="E18" s="73"/>
      <c r="F18" s="73"/>
      <c r="G18" s="73"/>
      <c r="H18" s="73"/>
      <c r="I18" s="74"/>
      <c r="J18" s="75"/>
    </row>
    <row r="19" spans="1:10" s="78" customFormat="1" ht="24" customHeight="1" x14ac:dyDescent="0.15">
      <c r="A19" s="76"/>
      <c r="B19" s="162" t="s">
        <v>2</v>
      </c>
      <c r="C19" s="162"/>
      <c r="D19" s="163" t="str">
        <f>入力!B4</f>
        <v>614C1AO0006</v>
      </c>
      <c r="E19" s="163"/>
      <c r="F19" s="163"/>
      <c r="G19" s="163"/>
      <c r="H19" s="163"/>
      <c r="I19" s="163"/>
      <c r="J19" s="77"/>
    </row>
    <row r="20" spans="1:10" s="78" customFormat="1" ht="24" customHeight="1" x14ac:dyDescent="0.15">
      <c r="A20" s="76"/>
      <c r="B20" s="162" t="s">
        <v>56</v>
      </c>
      <c r="C20" s="162"/>
      <c r="D20" s="164" t="str">
        <f>入力!B5</f>
        <v>発泡スチロール用接着剤　ほか5件</v>
      </c>
      <c r="E20" s="164"/>
      <c r="F20" s="164"/>
      <c r="G20" s="164"/>
      <c r="H20" s="164"/>
      <c r="I20" s="164"/>
      <c r="J20" s="77"/>
    </row>
    <row r="21" spans="1:10" s="78" customFormat="1" ht="27" customHeight="1" x14ac:dyDescent="0.15">
      <c r="A21" s="76"/>
      <c r="B21" s="162" t="s">
        <v>57</v>
      </c>
      <c r="C21" s="162"/>
      <c r="D21" s="165">
        <f>入力!B9</f>
        <v>46234</v>
      </c>
      <c r="E21" s="165"/>
      <c r="F21" s="165"/>
      <c r="G21" s="165"/>
      <c r="H21" s="165"/>
      <c r="I21" s="165"/>
      <c r="J21" s="77"/>
    </row>
    <row r="22" spans="1:10" s="78" customFormat="1" ht="27" customHeight="1" x14ac:dyDescent="0.15">
      <c r="A22" s="79"/>
      <c r="B22" s="166" t="s">
        <v>58</v>
      </c>
      <c r="C22" s="166"/>
      <c r="D22" s="166"/>
      <c r="E22" s="166"/>
      <c r="F22" s="166"/>
      <c r="G22" s="166"/>
      <c r="H22" s="166"/>
      <c r="I22" s="166"/>
      <c r="J22" s="77"/>
    </row>
    <row r="23" spans="1:10" s="78" customFormat="1" ht="27" customHeight="1" x14ac:dyDescent="0.15">
      <c r="A23" s="167">
        <f>入力!B12</f>
        <v>46213.541666666664</v>
      </c>
      <c r="B23" s="168"/>
      <c r="C23" s="168"/>
      <c r="D23" s="168"/>
      <c r="E23" s="80"/>
      <c r="F23" s="80"/>
      <c r="G23" s="80"/>
      <c r="H23" s="80"/>
      <c r="I23" s="80"/>
      <c r="J23" s="77"/>
    </row>
    <row r="24" spans="1:10" s="78" customFormat="1" ht="27" customHeight="1" x14ac:dyDescent="0.15">
      <c r="A24" s="155" t="s">
        <v>59</v>
      </c>
      <c r="B24" s="156"/>
      <c r="C24" s="156"/>
      <c r="D24" s="156"/>
      <c r="E24" s="156"/>
      <c r="F24" s="156"/>
      <c r="G24" s="156"/>
      <c r="H24" s="156"/>
      <c r="I24" s="156"/>
      <c r="J24" s="77"/>
    </row>
    <row r="25" spans="1:10" s="78" customFormat="1" ht="27" customHeight="1" x14ac:dyDescent="0.15">
      <c r="A25" s="155" t="s">
        <v>60</v>
      </c>
      <c r="B25" s="156"/>
      <c r="C25" s="156"/>
      <c r="D25" s="156"/>
      <c r="E25" s="156"/>
      <c r="F25" s="156"/>
      <c r="G25" s="156"/>
      <c r="H25" s="156"/>
      <c r="I25" s="156"/>
      <c r="J25" s="77"/>
    </row>
    <row r="26" spans="1:10" s="78" customFormat="1" ht="27" hidden="1" customHeight="1" x14ac:dyDescent="0.15">
      <c r="A26" s="169"/>
      <c r="B26" s="170"/>
      <c r="C26" s="170"/>
      <c r="D26" s="170"/>
      <c r="E26" s="170"/>
      <c r="F26" s="170"/>
      <c r="G26" s="170"/>
      <c r="H26" s="170"/>
      <c r="I26" s="170"/>
      <c r="J26" s="77"/>
    </row>
    <row r="27" spans="1:10" s="78" customFormat="1" ht="27" customHeight="1" x14ac:dyDescent="0.15">
      <c r="A27" s="79"/>
      <c r="B27" s="166" t="s">
        <v>61</v>
      </c>
      <c r="C27" s="166"/>
      <c r="D27" s="166"/>
      <c r="E27" s="166"/>
      <c r="F27" s="166"/>
      <c r="G27" s="166"/>
      <c r="H27" s="166"/>
      <c r="I27" s="166"/>
      <c r="J27" s="77"/>
    </row>
    <row r="28" spans="1:10" s="78" customFormat="1" ht="27" hidden="1" customHeight="1" x14ac:dyDescent="0.15">
      <c r="A28" s="81"/>
      <c r="B28" s="171" t="s">
        <v>62</v>
      </c>
      <c r="C28" s="171"/>
      <c r="D28" s="172" t="str">
        <f>+[2]入力!B11</f>
        <v>「物品の販売」　Ⅾ等級以上</v>
      </c>
      <c r="E28" s="172"/>
      <c r="F28" s="172"/>
      <c r="G28" s="172"/>
      <c r="H28" s="172"/>
      <c r="I28" s="82"/>
      <c r="J28" s="77"/>
    </row>
    <row r="29" spans="1:10" s="78" customFormat="1" ht="27" hidden="1" customHeight="1" x14ac:dyDescent="0.15">
      <c r="A29" s="167">
        <f>[3]入力!B13</f>
        <v>0</v>
      </c>
      <c r="B29" s="168"/>
      <c r="C29" s="168"/>
      <c r="D29" s="168"/>
      <c r="E29" s="173" t="s">
        <v>63</v>
      </c>
      <c r="F29" s="173"/>
      <c r="G29" s="173"/>
      <c r="H29" s="173"/>
      <c r="I29" s="173"/>
      <c r="J29" s="77"/>
    </row>
    <row r="30" spans="1:10" s="78" customFormat="1" ht="27" customHeight="1" x14ac:dyDescent="0.15">
      <c r="A30" s="177" t="s">
        <v>64</v>
      </c>
      <c r="B30" s="178"/>
      <c r="C30" s="178"/>
      <c r="D30" s="178"/>
      <c r="E30" s="178"/>
      <c r="F30" s="178"/>
      <c r="G30" s="178"/>
      <c r="H30" s="178"/>
      <c r="I30" s="178"/>
      <c r="J30" s="179"/>
    </row>
    <row r="31" spans="1:10" s="78" customFormat="1" ht="27" customHeight="1" x14ac:dyDescent="0.15">
      <c r="A31" s="79"/>
      <c r="B31" s="166" t="s">
        <v>65</v>
      </c>
      <c r="C31" s="166"/>
      <c r="D31" s="166"/>
      <c r="E31" s="166"/>
      <c r="F31" s="166"/>
      <c r="G31" s="166"/>
      <c r="H31" s="166"/>
      <c r="I31" s="166"/>
      <c r="J31" s="77"/>
    </row>
    <row r="32" spans="1:10" s="78" customFormat="1" ht="27" customHeight="1" x14ac:dyDescent="0.15">
      <c r="A32" s="180">
        <f>入力!B14</f>
        <v>46217</v>
      </c>
      <c r="B32" s="181"/>
      <c r="C32" s="181"/>
      <c r="D32" s="181"/>
      <c r="E32" s="181"/>
      <c r="F32" s="181"/>
      <c r="G32" s="181"/>
      <c r="H32" s="181"/>
      <c r="I32" s="181"/>
      <c r="J32" s="77"/>
    </row>
    <row r="33" spans="1:12" s="78" customFormat="1" ht="27" customHeight="1" x14ac:dyDescent="0.15">
      <c r="A33" s="79"/>
      <c r="B33" s="166" t="s">
        <v>66</v>
      </c>
      <c r="C33" s="166"/>
      <c r="D33" s="166"/>
      <c r="E33" s="166"/>
      <c r="F33" s="166"/>
      <c r="G33" s="166"/>
      <c r="H33" s="166"/>
      <c r="I33" s="166"/>
      <c r="J33" s="77"/>
      <c r="L33" s="83"/>
    </row>
    <row r="34" spans="1:12" s="78" customFormat="1" ht="26.25" customHeight="1" x14ac:dyDescent="0.15">
      <c r="A34" s="84"/>
      <c r="B34" s="85">
        <f>+[2]入力!B17</f>
        <v>0</v>
      </c>
      <c r="C34" s="86"/>
      <c r="D34" s="86"/>
      <c r="E34" s="86"/>
      <c r="F34" s="86"/>
      <c r="G34" s="86"/>
      <c r="H34" s="86"/>
      <c r="I34" s="86"/>
      <c r="J34" s="87"/>
      <c r="L34" s="83"/>
    </row>
    <row r="35" spans="1:12" s="78" customFormat="1" ht="27" customHeight="1" x14ac:dyDescent="0.15">
      <c r="A35" s="79"/>
      <c r="B35" s="166" t="s">
        <v>67</v>
      </c>
      <c r="C35" s="166"/>
      <c r="D35" s="166"/>
      <c r="E35" s="166"/>
      <c r="F35" s="166"/>
      <c r="G35" s="166"/>
      <c r="H35" s="166"/>
      <c r="I35" s="166"/>
      <c r="J35" s="77"/>
    </row>
    <row r="36" spans="1:12" s="78" customFormat="1" ht="27" customHeight="1" x14ac:dyDescent="0.15">
      <c r="A36" s="182" t="s">
        <v>68</v>
      </c>
      <c r="B36" s="183"/>
      <c r="C36" s="183"/>
      <c r="D36" s="183"/>
      <c r="E36" s="183"/>
      <c r="F36" s="183"/>
      <c r="G36" s="183"/>
      <c r="H36" s="183"/>
      <c r="I36" s="183"/>
      <c r="J36" s="77"/>
    </row>
    <row r="37" spans="1:12" s="78" customFormat="1" ht="18.75" customHeight="1" x14ac:dyDescent="0.15">
      <c r="A37" s="182"/>
      <c r="B37" s="183"/>
      <c r="C37" s="183"/>
      <c r="D37" s="183"/>
      <c r="E37" s="183"/>
      <c r="F37" s="183"/>
      <c r="G37" s="183"/>
      <c r="H37" s="183"/>
      <c r="I37" s="183"/>
      <c r="J37" s="77"/>
    </row>
    <row r="38" spans="1:12" s="78" customFormat="1" ht="18.75" customHeight="1" x14ac:dyDescent="0.15">
      <c r="A38" s="88"/>
      <c r="B38" s="89"/>
      <c r="C38" s="89"/>
      <c r="D38" s="89"/>
      <c r="E38" s="89"/>
      <c r="F38" s="89"/>
      <c r="G38" s="89"/>
      <c r="H38" s="89"/>
      <c r="I38" s="89"/>
      <c r="J38" s="77"/>
    </row>
    <row r="39" spans="1:12" s="78" customFormat="1" ht="18.75" hidden="1" customHeight="1" x14ac:dyDescent="0.15">
      <c r="A39" s="88"/>
      <c r="B39" s="174"/>
      <c r="C39" s="174"/>
      <c r="D39" s="174"/>
      <c r="E39" s="174"/>
      <c r="F39" s="174"/>
      <c r="G39" s="174"/>
      <c r="H39" s="174"/>
      <c r="I39" s="174"/>
      <c r="J39" s="77"/>
    </row>
    <row r="40" spans="1:12" s="78" customFormat="1" ht="18.75" hidden="1" customHeight="1" x14ac:dyDescent="0.15">
      <c r="A40" s="88"/>
      <c r="B40" s="175"/>
      <c r="C40" s="175"/>
      <c r="D40" s="175"/>
      <c r="E40" s="175"/>
      <c r="F40" s="175"/>
      <c r="G40" s="175"/>
      <c r="H40" s="175"/>
      <c r="I40" s="175"/>
      <c r="J40" s="77"/>
    </row>
    <row r="41" spans="1:12" s="78" customFormat="1" ht="22.5" hidden="1" customHeight="1" x14ac:dyDescent="0.15">
      <c r="A41" s="90"/>
      <c r="B41" s="176"/>
      <c r="C41" s="176"/>
      <c r="D41" s="176"/>
      <c r="E41" s="176"/>
      <c r="F41" s="176"/>
      <c r="G41" s="176"/>
      <c r="H41" s="176"/>
      <c r="I41" s="176"/>
      <c r="J41" s="77"/>
    </row>
    <row r="42" spans="1:12" s="78" customFormat="1" ht="22.5" customHeight="1" thickBot="1" x14ac:dyDescent="0.2">
      <c r="A42" s="90"/>
      <c r="B42" s="176" t="s">
        <v>69</v>
      </c>
      <c r="C42" s="176"/>
      <c r="D42" s="176"/>
      <c r="E42" s="176"/>
      <c r="F42" s="176"/>
      <c r="G42" s="176"/>
      <c r="H42" s="176"/>
      <c r="I42" s="176"/>
      <c r="J42" s="77"/>
    </row>
    <row r="43" spans="1:12" s="78" customFormat="1" ht="27" customHeight="1" x14ac:dyDescent="0.15">
      <c r="A43" s="91"/>
      <c r="B43" s="92"/>
      <c r="C43" s="93"/>
      <c r="D43" s="93"/>
      <c r="E43" s="93"/>
      <c r="F43" s="93"/>
      <c r="G43" s="93"/>
      <c r="H43" s="93"/>
      <c r="I43" s="93"/>
      <c r="J43" s="94"/>
    </row>
    <row r="44" spans="1:12" s="78" customFormat="1" ht="27" customHeight="1" x14ac:dyDescent="0.15">
      <c r="A44" s="66"/>
      <c r="B44" s="66"/>
      <c r="C44" s="95"/>
      <c r="D44" s="95"/>
      <c r="E44" s="95"/>
      <c r="F44" s="95"/>
      <c r="G44" s="95"/>
      <c r="H44" s="95"/>
      <c r="I44" s="95"/>
      <c r="J44" s="96"/>
    </row>
    <row r="45" spans="1:12" s="78" customFormat="1" ht="27" customHeight="1" x14ac:dyDescent="0.15">
      <c r="A45" s="66"/>
      <c r="B45" s="66"/>
      <c r="C45" s="95"/>
      <c r="D45" s="95"/>
      <c r="E45" s="95"/>
      <c r="F45" s="95"/>
      <c r="G45" s="95"/>
      <c r="H45" s="95"/>
      <c r="I45" s="95"/>
      <c r="J45" s="96"/>
    </row>
    <row r="46" spans="1:12" s="78" customFormat="1" ht="27" customHeight="1" x14ac:dyDescent="0.15">
      <c r="A46" s="66"/>
      <c r="B46" s="66"/>
      <c r="C46" s="95"/>
      <c r="D46" s="95"/>
      <c r="E46" s="95"/>
      <c r="F46" s="95"/>
      <c r="G46" s="95"/>
      <c r="H46" s="95"/>
      <c r="I46" s="95"/>
      <c r="J46" s="96"/>
    </row>
    <row r="47" spans="1:12" s="78" customFormat="1" ht="27" customHeight="1" x14ac:dyDescent="0.15">
      <c r="A47" s="66"/>
      <c r="B47" s="66"/>
      <c r="C47" s="97"/>
      <c r="D47" s="98"/>
      <c r="E47" s="98"/>
      <c r="F47" s="98"/>
      <c r="G47" s="98"/>
      <c r="H47" s="98"/>
      <c r="I47" s="98"/>
      <c r="J47" s="96"/>
    </row>
    <row r="48" spans="1:12" ht="9" customHeight="1" x14ac:dyDescent="0.15">
      <c r="A48" s="99"/>
      <c r="B48" s="99"/>
      <c r="C48" s="99"/>
      <c r="D48" s="99"/>
      <c r="E48" s="99"/>
      <c r="F48" s="99"/>
      <c r="G48" s="99"/>
      <c r="H48" s="99"/>
      <c r="I48" s="99"/>
      <c r="J48" s="99"/>
    </row>
  </sheetData>
  <mergeCells count="34">
    <mergeCell ref="B39:I39"/>
    <mergeCell ref="B40:I40"/>
    <mergeCell ref="B41:I41"/>
    <mergeCell ref="B42:I42"/>
    <mergeCell ref="A30:J30"/>
    <mergeCell ref="B31:I31"/>
    <mergeCell ref="A32:I32"/>
    <mergeCell ref="B33:I33"/>
    <mergeCell ref="B35:I35"/>
    <mergeCell ref="A36:I37"/>
    <mergeCell ref="A26:I26"/>
    <mergeCell ref="B27:I27"/>
    <mergeCell ref="B28:C28"/>
    <mergeCell ref="D28:H28"/>
    <mergeCell ref="A29:D29"/>
    <mergeCell ref="E29:I29"/>
    <mergeCell ref="A25:I25"/>
    <mergeCell ref="A17:B17"/>
    <mergeCell ref="C17:J17"/>
    <mergeCell ref="B19:C19"/>
    <mergeCell ref="D19:I19"/>
    <mergeCell ref="B20:C20"/>
    <mergeCell ref="D20:I20"/>
    <mergeCell ref="B21:C21"/>
    <mergeCell ref="D21:I21"/>
    <mergeCell ref="B22:I22"/>
    <mergeCell ref="A23:D23"/>
    <mergeCell ref="A24:I24"/>
    <mergeCell ref="H15:J15"/>
    <mergeCell ref="H2:I2"/>
    <mergeCell ref="B3:I3"/>
    <mergeCell ref="B7:D9"/>
    <mergeCell ref="B11:C11"/>
    <mergeCell ref="H11:I11"/>
  </mergeCells>
  <phoneticPr fontId="5"/>
  <hyperlinks>
    <hyperlink ref="H15" r:id="rId1" xr:uid="{00000000-0004-0000-0000-000000000000}"/>
  </hyperlinks>
  <pageMargins left="0.78740157480314965" right="0.39370078740157483" top="0.59055118110236227" bottom="0.59055118110236227" header="0.51181102362204722" footer="0.51181102362204722"/>
  <pageSetup paperSize="9" scale="74" orientation="portrait" horizontalDpi="300" verticalDpi="300" r:id="rId2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view="pageBreakPreview" topLeftCell="A14" zoomScaleNormal="100" zoomScaleSheetLayoutView="100" workbookViewId="0">
      <selection activeCell="I27" sqref="I27:K27"/>
    </sheetView>
  </sheetViews>
  <sheetFormatPr defaultRowHeight="13.5" x14ac:dyDescent="0.15"/>
  <cols>
    <col min="1" max="2" width="1.875" style="1" customWidth="1"/>
    <col min="3" max="3" width="19.625" style="1" customWidth="1"/>
    <col min="4" max="4" width="12.5" style="1" customWidth="1"/>
    <col min="5" max="5" width="6.25" style="1" customWidth="1"/>
    <col min="6" max="6" width="7.875" style="1" customWidth="1"/>
    <col min="7" max="7" width="6.625" style="1" customWidth="1"/>
    <col min="8" max="8" width="1.375" style="1" customWidth="1"/>
    <col min="9" max="9" width="13.375" style="1" customWidth="1"/>
    <col min="10" max="10" width="16.25" style="2" customWidth="1"/>
    <col min="11" max="11" width="5.75" style="1" customWidth="1"/>
    <col min="12" max="13" width="9" style="1"/>
    <col min="14" max="14" width="9.25" style="1" bestFit="1" customWidth="1"/>
    <col min="15" max="16384" width="9" style="1"/>
  </cols>
  <sheetData>
    <row r="1" spans="1:14" x14ac:dyDescent="0.15">
      <c r="K1" s="2"/>
      <c r="L1" s="2"/>
    </row>
    <row r="2" spans="1:14" ht="28.5" customHeight="1" x14ac:dyDescent="0.15">
      <c r="J2" s="3"/>
    </row>
    <row r="3" spans="1:14" ht="29.25" customHeight="1" x14ac:dyDescent="0.25">
      <c r="B3" s="2"/>
      <c r="E3" s="48"/>
      <c r="G3" s="48" t="s">
        <v>38</v>
      </c>
      <c r="H3" s="48"/>
      <c r="I3" s="48"/>
      <c r="J3" s="48"/>
      <c r="K3" s="2"/>
      <c r="L3" s="2"/>
    </row>
    <row r="4" spans="1:14" x14ac:dyDescent="0.15">
      <c r="B4" s="2"/>
      <c r="C4" s="2"/>
      <c r="D4" s="2"/>
      <c r="E4" s="2"/>
      <c r="F4" s="2"/>
      <c r="G4" s="2"/>
      <c r="H4" s="2"/>
      <c r="I4" s="2"/>
      <c r="K4" s="2"/>
      <c r="L4" s="2"/>
    </row>
    <row r="5" spans="1:14" ht="39" customHeight="1" x14ac:dyDescent="0.15">
      <c r="E5" s="5" t="s">
        <v>1</v>
      </c>
      <c r="F5" s="207">
        <f>J21</f>
        <v>0</v>
      </c>
      <c r="G5" s="207"/>
      <c r="H5" s="207"/>
      <c r="I5" s="208"/>
      <c r="J5" s="6"/>
    </row>
    <row r="7" spans="1:14" ht="14.25" x14ac:dyDescent="0.15">
      <c r="A7" s="7"/>
      <c r="B7" s="7"/>
      <c r="C7" s="7"/>
      <c r="D7" s="7"/>
      <c r="E7" s="7"/>
      <c r="F7" s="7"/>
      <c r="G7" s="7"/>
      <c r="H7" s="7"/>
      <c r="I7" s="7"/>
      <c r="J7" s="8"/>
      <c r="K7" s="7"/>
    </row>
    <row r="8" spans="1:14" ht="21" x14ac:dyDescent="0.2">
      <c r="A8" s="7"/>
      <c r="B8" s="209" t="s">
        <v>2</v>
      </c>
      <c r="C8" s="209"/>
      <c r="D8" s="213" t="str">
        <f>DBCS(見積書!N8)</f>
        <v>６１４Ｃ１ＡＯ０００６</v>
      </c>
      <c r="E8" s="213"/>
      <c r="F8" s="213"/>
      <c r="G8" s="214"/>
      <c r="H8" s="214"/>
      <c r="I8" s="214"/>
      <c r="J8" s="9"/>
      <c r="K8" s="9"/>
      <c r="L8" s="10"/>
      <c r="M8" s="46" t="s">
        <v>36</v>
      </c>
      <c r="N8" s="46" t="s">
        <v>93</v>
      </c>
    </row>
    <row r="9" spans="1:14" ht="26.25" customHeight="1" x14ac:dyDescent="0.2">
      <c r="A9" s="193" t="s">
        <v>3</v>
      </c>
      <c r="B9" s="210"/>
      <c r="C9" s="211"/>
      <c r="D9" s="212">
        <f>見積書!N9</f>
        <v>46234</v>
      </c>
      <c r="E9" s="194"/>
      <c r="F9" s="194"/>
      <c r="G9" s="195"/>
      <c r="H9" s="193" t="s">
        <v>35</v>
      </c>
      <c r="I9" s="198"/>
      <c r="J9" s="193" t="s">
        <v>4</v>
      </c>
      <c r="K9" s="198"/>
      <c r="L9" s="10"/>
      <c r="M9" s="46" t="s">
        <v>37</v>
      </c>
      <c r="N9" s="47">
        <v>46234</v>
      </c>
    </row>
    <row r="10" spans="1:14" ht="30" customHeight="1" x14ac:dyDescent="0.2">
      <c r="A10" s="199" t="s">
        <v>5</v>
      </c>
      <c r="B10" s="200"/>
      <c r="C10" s="200"/>
      <c r="D10" s="199" t="s">
        <v>6</v>
      </c>
      <c r="E10" s="201"/>
      <c r="F10" s="11" t="s">
        <v>7</v>
      </c>
      <c r="G10" s="202" t="s">
        <v>8</v>
      </c>
      <c r="H10" s="203"/>
      <c r="I10" s="11" t="s">
        <v>9</v>
      </c>
      <c r="J10" s="49" t="s">
        <v>10</v>
      </c>
      <c r="K10" s="11" t="s">
        <v>34</v>
      </c>
      <c r="L10" s="10"/>
      <c r="M10" s="36"/>
      <c r="N10" s="36"/>
    </row>
    <row r="11" spans="1:14" ht="30" customHeight="1" x14ac:dyDescent="0.2">
      <c r="A11" s="204" t="str">
        <f>IF(MAX('内訳書（市価）'!A:A)&gt;10,CONCATENATE('内訳書（市価）'!B4,"　ほか",MAX('内訳書（市価）'!A:A)-1,"件"),'内訳書（市価）'!B4)</f>
        <v>発泡スチロール用接着剤</v>
      </c>
      <c r="B11" s="205"/>
      <c r="C11" s="206"/>
      <c r="D11" s="189" t="str">
        <f>IF(MAX('内訳書（市価）'!A:A)&gt;10,"別紙内訳書のとおり",'内訳書（市価）'!C4)</f>
        <v>８１３－５０２７又は同等品以上</v>
      </c>
      <c r="E11" s="190"/>
      <c r="F11" s="37" t="str">
        <f>IF(MAX('内訳書（市価）'!A:A)&gt;10,"",'内訳書（市価）'!D4)</f>
        <v>EA</v>
      </c>
      <c r="G11" s="191">
        <f>IF(MAX('内訳書（市価）'!A:A)&gt;10,"",'内訳書（市価）'!E4)</f>
        <v>20</v>
      </c>
      <c r="H11" s="192"/>
      <c r="I11" s="44">
        <f>IF(MAX(内訳書!A:A)&gt;10,"",内訳書!F4)</f>
        <v>0</v>
      </c>
      <c r="J11" s="42">
        <f>G11*I11</f>
        <v>0</v>
      </c>
      <c r="K11" s="38"/>
      <c r="L11" s="10"/>
      <c r="M11" s="36"/>
      <c r="N11" s="36"/>
    </row>
    <row r="12" spans="1:14" ht="30" customHeight="1" x14ac:dyDescent="0.2">
      <c r="A12" s="186" t="str">
        <f>IF(MAX('内訳書（市価）'!A:A)&gt;10,"",'内訳書（市価）'!B5)</f>
        <v>ウェットシート</v>
      </c>
      <c r="B12" s="187"/>
      <c r="C12" s="188"/>
      <c r="D12" s="189" t="str">
        <f>IF(MAX('内訳書（市価）'!A:A)&gt;10,"以下余白",IF(MAX('内訳書（市価）'!A:A)=1,"以下余白",'内訳書（市価）'!C5))</f>
        <v>ＳＤＢ－２５０ＳＥ又は同等品以上</v>
      </c>
      <c r="E12" s="190"/>
      <c r="F12" s="37" t="str">
        <f>IF(MAX('内訳書（市価）'!A:A)&gt;10,"",'内訳書（市価）'!D5)</f>
        <v>EA</v>
      </c>
      <c r="G12" s="191">
        <f>IF(MAX('内訳書（市価）'!A:A)&gt;10,"",'内訳書（市価）'!E5)</f>
        <v>1</v>
      </c>
      <c r="H12" s="192"/>
      <c r="I12" s="44">
        <f>IF(MAX(内訳書!A:A)&gt;10,"",内訳書!F5)</f>
        <v>0</v>
      </c>
      <c r="J12" s="42">
        <f t="shared" ref="J12:J16" si="0">G12*I12</f>
        <v>0</v>
      </c>
      <c r="K12" s="38"/>
      <c r="L12" s="10"/>
      <c r="M12" s="36"/>
      <c r="N12" s="36"/>
    </row>
    <row r="13" spans="1:14" ht="30" customHeight="1" x14ac:dyDescent="0.2">
      <c r="A13" s="186" t="str">
        <f>IF(MAX('内訳書（市価）'!A:A)&gt;10,"",'内訳書（市価）'!B6)</f>
        <v>ウェットシート</v>
      </c>
      <c r="B13" s="187"/>
      <c r="C13" s="188"/>
      <c r="D13" s="189" t="str">
        <f>IF(MAX('内訳書（市価）'!A:A)&gt;10,"",IF(MAX('内訳書（市価）'!A:A)=2,"以下余白",'内訳書（市価）'!C6))</f>
        <v>ＳＤＣ－２５０ＳＥ又は同等品以上</v>
      </c>
      <c r="E13" s="190"/>
      <c r="F13" s="37" t="str">
        <f>IF(MAX('内訳書（市価）'!A:A)&gt;10,"",'内訳書（市価）'!D6)</f>
        <v>EA</v>
      </c>
      <c r="G13" s="191">
        <f>IF(MAX('内訳書（市価）'!A:A)&gt;10,"",'内訳書（市価）'!E6)</f>
        <v>4</v>
      </c>
      <c r="H13" s="192"/>
      <c r="I13" s="44">
        <f>IF(MAX(内訳書!A:A)&gt;10,"",内訳書!F6)</f>
        <v>0</v>
      </c>
      <c r="J13" s="42">
        <f t="shared" si="0"/>
        <v>0</v>
      </c>
      <c r="K13" s="38"/>
      <c r="L13" s="10"/>
      <c r="M13" s="36"/>
      <c r="N13" s="36"/>
    </row>
    <row r="14" spans="1:14" ht="30" customHeight="1" x14ac:dyDescent="0.2">
      <c r="A14" s="186" t="str">
        <f>IF(MAX('内訳書（市価）'!A:A)&gt;10,"",'内訳書（市価）'!B7)</f>
        <v>クギ</v>
      </c>
      <c r="B14" s="187"/>
      <c r="C14" s="188"/>
      <c r="D14" s="189" t="str">
        <f>IF(MAX('内訳書（市価）'!A:A)&gt;10,"",IF(MAX('内訳書（市価）'!A:A)=2,"以下余白",'内訳書（市価）'!C7))</f>
        <v>２２５－６８５２又は同等品以上</v>
      </c>
      <c r="E14" s="190"/>
      <c r="F14" s="37" t="str">
        <f>IF(MAX('内訳書（市価）'!A:A)&gt;10,"",'内訳書（市価）'!D7)</f>
        <v>EA</v>
      </c>
      <c r="G14" s="191">
        <f>IF(MAX('内訳書（市価）'!A:A)&gt;10,"",'内訳書（市価）'!E7)</f>
        <v>3</v>
      </c>
      <c r="H14" s="192"/>
      <c r="I14" s="44"/>
      <c r="J14" s="42">
        <f t="shared" si="0"/>
        <v>0</v>
      </c>
      <c r="K14" s="38"/>
      <c r="L14" s="10"/>
      <c r="M14" s="36"/>
      <c r="N14" s="36"/>
    </row>
    <row r="15" spans="1:14" ht="30" customHeight="1" x14ac:dyDescent="0.2">
      <c r="A15" s="186" t="str">
        <f>IF(MAX('内訳書（市価）'!A:A)&gt;10,"",'内訳書（市価）'!B8)</f>
        <v>クギ</v>
      </c>
      <c r="B15" s="187"/>
      <c r="C15" s="188"/>
      <c r="D15" s="189" t="str">
        <f>IF(MAX('内訳書（市価）'!A:A)&gt;10,"",IF(MAX('内訳書（市価）'!A:A)=2,"以下余白",'内訳書（市価）'!C8))</f>
        <v>３６２－５４２９又は同等品以上</v>
      </c>
      <c r="E15" s="190"/>
      <c r="F15" s="37" t="str">
        <f>IF(MAX('内訳書（市価）'!A:A)&gt;10,"",'内訳書（市価）'!D8)</f>
        <v>EA</v>
      </c>
      <c r="G15" s="191">
        <f>IF(MAX('内訳書（市価）'!A:A)&gt;10,"",'内訳書（市価）'!E8)</f>
        <v>3</v>
      </c>
      <c r="H15" s="192"/>
      <c r="I15" s="44"/>
      <c r="J15" s="42">
        <f t="shared" si="0"/>
        <v>0</v>
      </c>
      <c r="K15" s="38"/>
      <c r="L15" s="10"/>
      <c r="M15" s="36"/>
      <c r="N15" s="36"/>
    </row>
    <row r="16" spans="1:14" ht="30" customHeight="1" x14ac:dyDescent="0.2">
      <c r="A16" s="186" t="str">
        <f>IF(MAX('内訳書（市価）'!A:A)&gt;10,"",'内訳書（市価）'!B9)</f>
        <v>クギ</v>
      </c>
      <c r="B16" s="187"/>
      <c r="C16" s="188"/>
      <c r="D16" s="189" t="str">
        <f>IF(MAX('内訳書（市価）'!A:A)&gt;10,"",IF(MAX('内訳書（市価）'!A:A)=2,"以下余白",'内訳書（市価）'!C9))</f>
        <v>２２６－００９７又は同等品以上</v>
      </c>
      <c r="E16" s="190"/>
      <c r="F16" s="37" t="str">
        <f>IF(MAX('内訳書（市価）'!A:A)&gt;10,"",'内訳書（市価）'!D9)</f>
        <v>EA</v>
      </c>
      <c r="G16" s="191">
        <f>IF(MAX('内訳書（市価）'!A:A)&gt;10,"",'内訳書（市価）'!E9)</f>
        <v>3</v>
      </c>
      <c r="H16" s="192"/>
      <c r="I16" s="44"/>
      <c r="J16" s="42">
        <f t="shared" si="0"/>
        <v>0</v>
      </c>
      <c r="K16" s="38"/>
      <c r="L16" s="10"/>
      <c r="M16" s="36"/>
      <c r="N16" s="36"/>
    </row>
    <row r="17" spans="1:14" ht="30" customHeight="1" x14ac:dyDescent="0.2">
      <c r="A17" s="186">
        <f>IF(MAX('内訳書（市価）'!A:A)&gt;10,"",'内訳書（市価）'!B10)</f>
        <v>0</v>
      </c>
      <c r="B17" s="187"/>
      <c r="C17" s="188"/>
      <c r="D17" s="189" t="str">
        <f>IF(MAX('内訳書（市価）'!A:A)&gt;10,"",IF(MAX('内訳書（市価）'!A:A)=2,"以下余白",'内訳書（市価）'!C10))</f>
        <v>以下余白</v>
      </c>
      <c r="E17" s="190"/>
      <c r="F17" s="37">
        <f>IF(MAX('内訳書（市価）'!A:A)&gt;10,"",'内訳書（市価）'!D10)</f>
        <v>0</v>
      </c>
      <c r="G17" s="191">
        <f>IF(MAX('内訳書（市価）'!A:A)&gt;10,"",'内訳書（市価）'!E10)</f>
        <v>0</v>
      </c>
      <c r="H17" s="192"/>
      <c r="I17" s="44"/>
      <c r="J17" s="42"/>
      <c r="K17" s="38"/>
      <c r="L17" s="10"/>
      <c r="M17" s="36"/>
      <c r="N17" s="36"/>
    </row>
    <row r="18" spans="1:14" ht="30" customHeight="1" x14ac:dyDescent="0.2">
      <c r="A18" s="186">
        <f>IF(MAX('内訳書（市価）'!A:A)&gt;10,"",'内訳書（市価）'!B11)</f>
        <v>0</v>
      </c>
      <c r="B18" s="187"/>
      <c r="C18" s="188"/>
      <c r="D18" s="189"/>
      <c r="E18" s="190"/>
      <c r="F18" s="37">
        <f>IF(MAX('内訳書（市価）'!A:A)&gt;10,"",'内訳書（市価）'!D11)</f>
        <v>0</v>
      </c>
      <c r="G18" s="191">
        <f>IF(MAX('内訳書（市価）'!A:A)&gt;10,"",'内訳書（市価）'!E11)</f>
        <v>0</v>
      </c>
      <c r="H18" s="192"/>
      <c r="I18" s="44"/>
      <c r="J18" s="42"/>
      <c r="K18" s="38"/>
      <c r="L18" s="10"/>
      <c r="M18" s="36"/>
      <c r="N18" s="36"/>
    </row>
    <row r="19" spans="1:14" ht="30" customHeight="1" x14ac:dyDescent="0.2">
      <c r="A19" s="186">
        <f>IF(MAX('内訳書（市価）'!A:A)&gt;10,"",'内訳書（市価）'!B12)</f>
        <v>0</v>
      </c>
      <c r="B19" s="187"/>
      <c r="C19" s="188"/>
      <c r="D19" s="189"/>
      <c r="E19" s="190"/>
      <c r="F19" s="37">
        <f>IF(MAX('内訳書（市価）'!A:A)&gt;10,"",'内訳書（市価）'!D12)</f>
        <v>0</v>
      </c>
      <c r="G19" s="191">
        <f>IF(MAX('内訳書（市価）'!A:A)&gt;10,"",'内訳書（市価）'!E12)</f>
        <v>0</v>
      </c>
      <c r="H19" s="192"/>
      <c r="I19" s="44"/>
      <c r="J19" s="42"/>
      <c r="K19" s="38"/>
      <c r="L19" s="10"/>
      <c r="M19" s="36"/>
      <c r="N19" s="36"/>
    </row>
    <row r="20" spans="1:14" ht="30" customHeight="1" x14ac:dyDescent="0.2">
      <c r="A20" s="186">
        <f>IF(MAX('内訳書（市価）'!A:A)&gt;10,"",'内訳書（市価）'!B13)</f>
        <v>0</v>
      </c>
      <c r="B20" s="187"/>
      <c r="C20" s="188"/>
      <c r="D20" s="189"/>
      <c r="E20" s="190"/>
      <c r="F20" s="37">
        <f>IF(MAX('内訳書（市価）'!A:A)&gt;10,"",'内訳書（市価）'!D13)</f>
        <v>0</v>
      </c>
      <c r="G20" s="191">
        <f>IF(MAX('内訳書（市価）'!A:A)&gt;10,"",'内訳書（市価）'!E13)</f>
        <v>0</v>
      </c>
      <c r="H20" s="192"/>
      <c r="I20" s="44"/>
      <c r="J20" s="42"/>
      <c r="K20" s="38"/>
      <c r="L20" s="10"/>
      <c r="M20" s="36"/>
      <c r="N20" s="36"/>
    </row>
    <row r="21" spans="1:14" ht="26.25" customHeight="1" x14ac:dyDescent="0.2">
      <c r="A21" s="193" t="s">
        <v>11</v>
      </c>
      <c r="B21" s="194"/>
      <c r="C21" s="194"/>
      <c r="D21" s="194"/>
      <c r="E21" s="194"/>
      <c r="F21" s="194"/>
      <c r="G21" s="194"/>
      <c r="H21" s="194"/>
      <c r="I21" s="195"/>
      <c r="J21" s="41">
        <f>SUM(J11:J16)</f>
        <v>0</v>
      </c>
      <c r="K21" s="13"/>
      <c r="L21" s="10"/>
    </row>
    <row r="22" spans="1:14" ht="26.25" customHeight="1" x14ac:dyDescent="0.15">
      <c r="B22" s="2" t="s">
        <v>12</v>
      </c>
      <c r="C22" s="2"/>
      <c r="D22" s="2"/>
      <c r="E22" s="2"/>
      <c r="F22" s="2"/>
      <c r="G22" s="2"/>
      <c r="H22" s="2"/>
      <c r="I22" s="2"/>
      <c r="K22" s="2"/>
      <c r="L22" s="7"/>
    </row>
    <row r="23" spans="1:14" s="14" customFormat="1" ht="26.25" customHeight="1" x14ac:dyDescent="0.15">
      <c r="B23" s="15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4" ht="26.25" customHeight="1" x14ac:dyDescent="0.2">
      <c r="B24" s="196" t="s">
        <v>105</v>
      </c>
      <c r="C24" s="197"/>
      <c r="D24" s="197"/>
      <c r="E24" s="197"/>
      <c r="F24" s="7"/>
      <c r="G24" s="7"/>
      <c r="H24" s="7"/>
      <c r="I24" s="7"/>
      <c r="J24" s="8"/>
      <c r="K24" s="7"/>
      <c r="L24" s="7"/>
    </row>
    <row r="25" spans="1:14" ht="26.25" customHeight="1" x14ac:dyDescent="0.15">
      <c r="B25" s="8" t="s">
        <v>15</v>
      </c>
      <c r="C25" s="8"/>
      <c r="D25" s="8"/>
      <c r="E25" s="8"/>
      <c r="F25" s="7"/>
      <c r="G25" s="7"/>
      <c r="H25" s="7"/>
      <c r="J25" s="8"/>
      <c r="K25" s="7"/>
      <c r="L25" s="7"/>
    </row>
    <row r="26" spans="1:14" ht="26.25" customHeight="1" x14ac:dyDescent="0.15">
      <c r="C26" s="7" t="s">
        <v>16</v>
      </c>
      <c r="D26" s="7"/>
      <c r="E26" s="7"/>
      <c r="F26" s="7"/>
      <c r="G26" s="7"/>
      <c r="H26" s="7"/>
      <c r="J26" s="17"/>
      <c r="L26" s="7"/>
    </row>
    <row r="27" spans="1:14" ht="26.25" customHeight="1" x14ac:dyDescent="0.15">
      <c r="C27" s="7" t="s">
        <v>90</v>
      </c>
      <c r="D27" s="7"/>
      <c r="E27" s="39" t="s">
        <v>17</v>
      </c>
      <c r="G27" s="18" t="s">
        <v>18</v>
      </c>
      <c r="H27" s="7"/>
      <c r="I27" s="184"/>
      <c r="J27" s="185"/>
      <c r="K27" s="185"/>
      <c r="L27" s="7"/>
    </row>
    <row r="28" spans="1:14" ht="26.25" customHeight="1" x14ac:dyDescent="0.15">
      <c r="B28" s="7"/>
      <c r="C28" s="7"/>
      <c r="D28" s="7"/>
      <c r="E28" s="7"/>
      <c r="F28" s="7"/>
      <c r="G28" s="18" t="s">
        <v>19</v>
      </c>
      <c r="L28" s="7"/>
    </row>
    <row r="29" spans="1:14" ht="26.25" customHeight="1" x14ac:dyDescent="0.15">
      <c r="B29" s="7"/>
      <c r="C29" s="7"/>
      <c r="D29" s="7"/>
      <c r="E29" s="7"/>
      <c r="G29" s="18" t="s">
        <v>20</v>
      </c>
      <c r="I29" s="7"/>
      <c r="J29" s="17"/>
      <c r="K29" s="18"/>
      <c r="L29" s="7"/>
    </row>
    <row r="30" spans="1:14" ht="26.25" customHeight="1" x14ac:dyDescent="0.15">
      <c r="B30" s="7"/>
      <c r="C30" s="7"/>
      <c r="D30" s="7"/>
      <c r="E30" s="7"/>
      <c r="F30" s="7"/>
      <c r="G30" s="18" t="s">
        <v>21</v>
      </c>
      <c r="I30" s="7"/>
      <c r="J30" s="8"/>
      <c r="K30" s="7"/>
      <c r="L30" s="7"/>
    </row>
    <row r="31" spans="1:14" ht="26.25" customHeight="1" x14ac:dyDescent="0.15">
      <c r="B31" s="7"/>
      <c r="C31" s="7"/>
      <c r="D31" s="7"/>
      <c r="E31" s="7"/>
      <c r="F31" s="7"/>
      <c r="G31" s="18" t="s">
        <v>22</v>
      </c>
      <c r="I31" s="7"/>
      <c r="J31" s="8"/>
      <c r="K31" s="7"/>
      <c r="L31" s="7"/>
    </row>
    <row r="32" spans="1:14" s="19" customFormat="1" ht="21" customHeight="1" x14ac:dyDescent="0.15">
      <c r="B32" s="20" t="s">
        <v>23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s="19" customFormat="1" ht="1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7.25" customHeight="1" x14ac:dyDescent="0.15"/>
  </sheetData>
  <mergeCells count="43">
    <mergeCell ref="F5:I5"/>
    <mergeCell ref="B8:C8"/>
    <mergeCell ref="A9:C9"/>
    <mergeCell ref="D9:G9"/>
    <mergeCell ref="H9:I9"/>
    <mergeCell ref="D8:I8"/>
    <mergeCell ref="J9:K9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A14:C14"/>
    <mergeCell ref="D14:E14"/>
    <mergeCell ref="G14:H14"/>
    <mergeCell ref="A15:C15"/>
    <mergeCell ref="D15:E15"/>
    <mergeCell ref="G15:H15"/>
    <mergeCell ref="A16:C16"/>
    <mergeCell ref="D16:E16"/>
    <mergeCell ref="G16:H16"/>
    <mergeCell ref="A17:C17"/>
    <mergeCell ref="D17:E17"/>
    <mergeCell ref="G17:H17"/>
    <mergeCell ref="A18:C18"/>
    <mergeCell ref="D18:E18"/>
    <mergeCell ref="G18:H18"/>
    <mergeCell ref="A19:C19"/>
    <mergeCell ref="D19:E19"/>
    <mergeCell ref="G19:H19"/>
    <mergeCell ref="I27:K27"/>
    <mergeCell ref="A20:C20"/>
    <mergeCell ref="D20:E20"/>
    <mergeCell ref="G20:H20"/>
    <mergeCell ref="A21:I21"/>
    <mergeCell ref="B24:E24"/>
  </mergeCells>
  <phoneticPr fontId="5"/>
  <dataValidations disablePrompts="1" count="2">
    <dataValidation type="list" allowBlank="1" showInputMessage="1" showErrorMessage="1" sqref="G10:H10" xr:uid="{00000000-0002-0000-0100-000000000000}">
      <formula1>"数量,予定数量"</formula1>
    </dataValidation>
    <dataValidation type="list" allowBlank="1" showInputMessage="1" showErrorMessage="1" sqref="A9:C9" xr:uid="{00000000-0002-0000-0100-000001000000}">
      <formula1>"納期,履行期限"</formula1>
    </dataValidation>
  </dataValidations>
  <pageMargins left="0.7" right="0.19" top="0.59" bottom="0.39" header="0.51200000000000001" footer="0.27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3"/>
  <sheetViews>
    <sheetView view="pageBreakPreview" zoomScale="55" zoomScaleNormal="100" zoomScaleSheetLayoutView="55" workbookViewId="0">
      <selection activeCell="F4" sqref="F4"/>
    </sheetView>
  </sheetViews>
  <sheetFormatPr defaultColWidth="8.875" defaultRowHeight="13.5" x14ac:dyDescent="0.15"/>
  <cols>
    <col min="1" max="1" width="4.125" style="21" customWidth="1"/>
    <col min="2" max="2" width="53.125" style="21" customWidth="1"/>
    <col min="3" max="3" width="49.75" style="21" customWidth="1"/>
    <col min="4" max="4" width="8.625" style="21" customWidth="1"/>
    <col min="5" max="5" width="10.625" style="21" customWidth="1"/>
    <col min="6" max="6" width="16.625" style="21" customWidth="1"/>
    <col min="7" max="7" width="28.125" style="21" customWidth="1"/>
    <col min="8" max="8" width="22.625" style="21" customWidth="1"/>
    <col min="9" max="9" width="8.875" style="21" customWidth="1"/>
    <col min="10" max="10" width="4.75" style="21" customWidth="1"/>
    <col min="11" max="11" width="2.25" style="21" customWidth="1"/>
    <col min="12" max="253" width="8.875" style="21"/>
    <col min="254" max="254" width="7.25" style="21" customWidth="1"/>
    <col min="255" max="255" width="19.75" style="21" bestFit="1" customWidth="1"/>
    <col min="256" max="256" width="7.875" style="21" customWidth="1"/>
    <col min="257" max="257" width="39.625" style="21" customWidth="1"/>
    <col min="258" max="261" width="8.625" style="21" customWidth="1"/>
    <col min="262" max="262" width="10.625" style="21" customWidth="1"/>
    <col min="263" max="263" width="15.125" style="21" customWidth="1"/>
    <col min="264" max="264" width="7.5" style="21" bestFit="1" customWidth="1"/>
    <col min="265" max="265" width="8.875" style="21" customWidth="1"/>
    <col min="266" max="266" width="4.75" style="21" customWidth="1"/>
    <col min="267" max="267" width="2.25" style="21" customWidth="1"/>
    <col min="268" max="509" width="8.875" style="21"/>
    <col min="510" max="510" width="7.25" style="21" customWidth="1"/>
    <col min="511" max="511" width="19.75" style="21" bestFit="1" customWidth="1"/>
    <col min="512" max="512" width="7.875" style="21" customWidth="1"/>
    <col min="513" max="513" width="39.625" style="21" customWidth="1"/>
    <col min="514" max="517" width="8.625" style="21" customWidth="1"/>
    <col min="518" max="518" width="10.625" style="21" customWidth="1"/>
    <col min="519" max="519" width="15.125" style="21" customWidth="1"/>
    <col min="520" max="520" width="7.5" style="21" bestFit="1" customWidth="1"/>
    <col min="521" max="521" width="8.875" style="21" customWidth="1"/>
    <col min="522" max="522" width="4.75" style="21" customWidth="1"/>
    <col min="523" max="523" width="2.25" style="21" customWidth="1"/>
    <col min="524" max="16384" width="8.875" style="21"/>
  </cols>
  <sheetData>
    <row r="1" spans="1:24" ht="49.5" customHeight="1" x14ac:dyDescent="0.15">
      <c r="B1" s="22"/>
      <c r="C1" s="216" t="s">
        <v>25</v>
      </c>
      <c r="D1" s="217"/>
      <c r="E1" s="218"/>
      <c r="F1" s="23"/>
      <c r="G1" s="24"/>
      <c r="H1" s="24" t="s">
        <v>26</v>
      </c>
    </row>
    <row r="2" spans="1:24" ht="45.75" customHeight="1" x14ac:dyDescent="0.15">
      <c r="B2" s="53" t="str">
        <f>見積書!N8</f>
        <v>614C1AO0006</v>
      </c>
      <c r="C2" s="23"/>
      <c r="D2" s="23"/>
      <c r="E2" s="23"/>
      <c r="F2" s="23"/>
    </row>
    <row r="3" spans="1:24" s="29" customFormat="1" ht="69.95" customHeight="1" x14ac:dyDescent="0.15">
      <c r="A3" s="25" t="s">
        <v>27</v>
      </c>
      <c r="B3" s="26" t="s">
        <v>28</v>
      </c>
      <c r="C3" s="26" t="s">
        <v>29</v>
      </c>
      <c r="D3" s="27" t="s">
        <v>30</v>
      </c>
      <c r="E3" s="28" t="s">
        <v>31</v>
      </c>
      <c r="F3" s="28" t="s">
        <v>32</v>
      </c>
      <c r="G3" s="26" t="s">
        <v>33</v>
      </c>
      <c r="H3" s="26" t="s">
        <v>88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s="29" customFormat="1" ht="57" customHeight="1" x14ac:dyDescent="0.2">
      <c r="A4" s="31">
        <f>IF(B4="","",1)</f>
        <v>1</v>
      </c>
      <c r="B4" s="40" t="s">
        <v>95</v>
      </c>
      <c r="C4" s="40" t="s">
        <v>96</v>
      </c>
      <c r="D4" s="34" t="s">
        <v>97</v>
      </c>
      <c r="E4" s="51">
        <v>20</v>
      </c>
      <c r="F4" s="136"/>
      <c r="G4" s="43">
        <f>IF(B4="","",IF(ISERROR(E4*F4),"",E4*F4))</f>
        <v>0</v>
      </c>
      <c r="H4" s="43"/>
      <c r="L4" s="32"/>
      <c r="M4" s="32"/>
      <c r="N4" s="33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29" customFormat="1" ht="57" customHeight="1" x14ac:dyDescent="0.2">
      <c r="A5" s="31">
        <f>IF(B5="","",A4+1)</f>
        <v>2</v>
      </c>
      <c r="B5" s="40" t="s">
        <v>98</v>
      </c>
      <c r="C5" s="40" t="s">
        <v>99</v>
      </c>
      <c r="D5" s="34" t="s">
        <v>97</v>
      </c>
      <c r="E5" s="51">
        <v>1</v>
      </c>
      <c r="F5" s="136"/>
      <c r="G5" s="43">
        <f t="shared" ref="G5:G39" si="0">IF(B5="","",IF(ISERROR(E5*F5),"",E5*F5))</f>
        <v>0</v>
      </c>
      <c r="H5" s="43"/>
      <c r="L5" s="32"/>
      <c r="M5" s="32"/>
      <c r="N5" s="33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s="29" customFormat="1" ht="57" customHeight="1" x14ac:dyDescent="0.2">
      <c r="A6" s="31">
        <f t="shared" ref="A6:A60" si="1">IF(B6="","",A5+1)</f>
        <v>3</v>
      </c>
      <c r="B6" s="40" t="s">
        <v>98</v>
      </c>
      <c r="C6" s="40" t="s">
        <v>100</v>
      </c>
      <c r="D6" s="34" t="s">
        <v>97</v>
      </c>
      <c r="E6" s="51">
        <v>4</v>
      </c>
      <c r="F6" s="136"/>
      <c r="G6" s="43">
        <f t="shared" si="0"/>
        <v>0</v>
      </c>
      <c r="H6" s="43"/>
      <c r="L6" s="32"/>
      <c r="M6" s="32"/>
      <c r="N6" s="33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29" customFormat="1" ht="57" customHeight="1" x14ac:dyDescent="0.2">
      <c r="A7" s="31">
        <f t="shared" si="1"/>
        <v>4</v>
      </c>
      <c r="B7" s="40" t="s">
        <v>101</v>
      </c>
      <c r="C7" s="40" t="s">
        <v>102</v>
      </c>
      <c r="D7" s="34" t="s">
        <v>97</v>
      </c>
      <c r="E7" s="51">
        <v>3</v>
      </c>
      <c r="F7" s="136"/>
      <c r="G7" s="43">
        <f t="shared" si="0"/>
        <v>0</v>
      </c>
      <c r="H7" s="43"/>
      <c r="L7" s="32"/>
      <c r="M7" s="32"/>
      <c r="N7" s="33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29" customFormat="1" ht="57" customHeight="1" x14ac:dyDescent="0.2">
      <c r="A8" s="31">
        <f t="shared" si="1"/>
        <v>5</v>
      </c>
      <c r="B8" s="40" t="s">
        <v>101</v>
      </c>
      <c r="C8" s="40" t="s">
        <v>103</v>
      </c>
      <c r="D8" s="34" t="s">
        <v>97</v>
      </c>
      <c r="E8" s="51">
        <v>3</v>
      </c>
      <c r="F8" s="50"/>
      <c r="G8" s="43">
        <f t="shared" si="0"/>
        <v>0</v>
      </c>
      <c r="H8" s="43"/>
      <c r="L8" s="32"/>
      <c r="M8" s="32"/>
      <c r="N8" s="33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29" customFormat="1" ht="57" customHeight="1" x14ac:dyDescent="0.2">
      <c r="A9" s="31">
        <f t="shared" si="1"/>
        <v>6</v>
      </c>
      <c r="B9" s="40" t="s">
        <v>101</v>
      </c>
      <c r="C9" s="40" t="s">
        <v>104</v>
      </c>
      <c r="D9" s="34" t="s">
        <v>97</v>
      </c>
      <c r="E9" s="51">
        <v>3</v>
      </c>
      <c r="F9" s="50"/>
      <c r="G9" s="43">
        <f t="shared" si="0"/>
        <v>0</v>
      </c>
      <c r="H9" s="43"/>
      <c r="L9" s="32"/>
      <c r="M9" s="32"/>
      <c r="N9" s="33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29" customFormat="1" ht="57" customHeight="1" x14ac:dyDescent="0.2">
      <c r="A10" s="31" t="str">
        <f t="shared" si="1"/>
        <v/>
      </c>
      <c r="B10" s="40"/>
      <c r="C10" s="147" t="s">
        <v>92</v>
      </c>
      <c r="D10" s="34"/>
      <c r="E10" s="51"/>
      <c r="F10" s="50"/>
      <c r="G10" s="43" t="str">
        <f t="shared" si="0"/>
        <v/>
      </c>
      <c r="H10" s="43"/>
      <c r="L10" s="32"/>
      <c r="M10" s="32"/>
      <c r="N10" s="33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29" customFormat="1" ht="57" customHeight="1" x14ac:dyDescent="0.2">
      <c r="A11" s="31" t="str">
        <f t="shared" si="1"/>
        <v/>
      </c>
      <c r="B11" s="40"/>
      <c r="C11" s="40"/>
      <c r="D11" s="34"/>
      <c r="E11" s="51"/>
      <c r="F11" s="50"/>
      <c r="G11" s="43" t="str">
        <f t="shared" si="0"/>
        <v/>
      </c>
      <c r="H11" s="43"/>
      <c r="L11" s="32"/>
      <c r="M11" s="32"/>
      <c r="N11" s="33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29" customFormat="1" ht="57" customHeight="1" x14ac:dyDescent="0.2">
      <c r="A12" s="31" t="str">
        <f t="shared" si="1"/>
        <v/>
      </c>
      <c r="B12" s="40"/>
      <c r="C12" s="40"/>
      <c r="D12" s="34"/>
      <c r="E12" s="51"/>
      <c r="F12" s="50"/>
      <c r="G12" s="43" t="str">
        <f t="shared" si="0"/>
        <v/>
      </c>
      <c r="H12" s="43"/>
      <c r="L12" s="32"/>
      <c r="M12" s="32"/>
      <c r="N12" s="33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29" customFormat="1" ht="57" customHeight="1" x14ac:dyDescent="0.2">
      <c r="A13" s="31" t="str">
        <f t="shared" si="1"/>
        <v/>
      </c>
      <c r="B13" s="40"/>
      <c r="C13" s="40"/>
      <c r="D13" s="34"/>
      <c r="E13" s="51"/>
      <c r="F13" s="50"/>
      <c r="G13" s="43" t="str">
        <f t="shared" si="0"/>
        <v/>
      </c>
      <c r="H13" s="43"/>
      <c r="L13" s="32"/>
      <c r="M13" s="32"/>
      <c r="N13" s="33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29" customFormat="1" ht="57" customHeight="1" x14ac:dyDescent="0.2">
      <c r="A14" s="31" t="str">
        <f t="shared" si="1"/>
        <v/>
      </c>
      <c r="B14" s="40"/>
      <c r="C14" s="40"/>
      <c r="D14" s="34"/>
      <c r="E14" s="51"/>
      <c r="F14" s="50"/>
      <c r="G14" s="43" t="str">
        <f t="shared" si="0"/>
        <v/>
      </c>
      <c r="H14" s="43"/>
      <c r="L14" s="32"/>
      <c r="M14" s="32"/>
      <c r="N14" s="33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9" customFormat="1" ht="57" customHeight="1" x14ac:dyDescent="0.2">
      <c r="A15" s="31" t="str">
        <f t="shared" si="1"/>
        <v/>
      </c>
      <c r="B15" s="40"/>
      <c r="C15" s="40"/>
      <c r="D15" s="34"/>
      <c r="E15" s="51"/>
      <c r="F15" s="50"/>
      <c r="G15" s="43" t="str">
        <f t="shared" si="0"/>
        <v/>
      </c>
      <c r="H15" s="43"/>
      <c r="L15" s="32"/>
      <c r="M15" s="32"/>
      <c r="N15" s="33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29" customFormat="1" ht="57" customHeight="1" x14ac:dyDescent="0.2">
      <c r="A16" s="31" t="str">
        <f t="shared" si="1"/>
        <v/>
      </c>
      <c r="B16" s="40"/>
      <c r="C16" s="40"/>
      <c r="D16" s="34"/>
      <c r="E16" s="51"/>
      <c r="F16" s="50"/>
      <c r="G16" s="43" t="str">
        <f t="shared" si="0"/>
        <v/>
      </c>
      <c r="H16" s="43"/>
      <c r="L16" s="32"/>
      <c r="M16" s="32"/>
      <c r="N16" s="33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29" customFormat="1" ht="57" customHeight="1" x14ac:dyDescent="0.2">
      <c r="A17" s="31" t="str">
        <f t="shared" si="1"/>
        <v/>
      </c>
      <c r="B17" s="40"/>
      <c r="C17" s="40"/>
      <c r="D17" s="34"/>
      <c r="E17" s="51"/>
      <c r="F17" s="50"/>
      <c r="G17" s="43" t="str">
        <f t="shared" si="0"/>
        <v/>
      </c>
      <c r="H17" s="43"/>
      <c r="L17" s="32"/>
      <c r="M17" s="32"/>
      <c r="N17" s="33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s="29" customFormat="1" ht="57" customHeight="1" x14ac:dyDescent="0.2">
      <c r="A18" s="31" t="str">
        <f t="shared" si="1"/>
        <v/>
      </c>
      <c r="B18" s="40"/>
      <c r="C18" s="40"/>
      <c r="D18" s="34"/>
      <c r="E18" s="51"/>
      <c r="F18" s="50"/>
      <c r="G18" s="43" t="str">
        <f t="shared" si="0"/>
        <v/>
      </c>
      <c r="H18" s="43"/>
      <c r="L18" s="215"/>
      <c r="M18" s="215"/>
      <c r="N18" s="33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s="29" customFormat="1" ht="57" customHeight="1" x14ac:dyDescent="0.2">
      <c r="A19" s="31" t="str">
        <f t="shared" si="1"/>
        <v/>
      </c>
      <c r="B19" s="40"/>
      <c r="C19" s="40"/>
      <c r="D19" s="34"/>
      <c r="E19" s="51"/>
      <c r="F19" s="50"/>
      <c r="G19" s="43" t="str">
        <f t="shared" si="0"/>
        <v/>
      </c>
      <c r="H19" s="43"/>
      <c r="L19" s="215"/>
      <c r="M19" s="215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9" customFormat="1" ht="57" customHeight="1" x14ac:dyDescent="0.2">
      <c r="A20" s="31" t="str">
        <f t="shared" si="1"/>
        <v/>
      </c>
      <c r="B20" s="40"/>
      <c r="C20" s="40"/>
      <c r="D20" s="34"/>
      <c r="E20" s="51"/>
      <c r="F20" s="50"/>
      <c r="G20" s="43" t="str">
        <f t="shared" si="0"/>
        <v/>
      </c>
      <c r="H20" s="43"/>
      <c r="L20" s="215"/>
      <c r="M20" s="215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29" customFormat="1" ht="57" customHeight="1" x14ac:dyDescent="0.2">
      <c r="A21" s="31" t="str">
        <f t="shared" si="1"/>
        <v/>
      </c>
      <c r="B21" s="40"/>
      <c r="C21" s="40"/>
      <c r="D21" s="34"/>
      <c r="E21" s="51"/>
      <c r="F21" s="50"/>
      <c r="G21" s="43" t="str">
        <f t="shared" si="0"/>
        <v/>
      </c>
      <c r="H21" s="43"/>
      <c r="L21" s="215"/>
      <c r="M21" s="215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29" customFormat="1" ht="57" customHeight="1" x14ac:dyDescent="0.2">
      <c r="A22" s="31" t="str">
        <f t="shared" si="1"/>
        <v/>
      </c>
      <c r="B22" s="40"/>
      <c r="C22" s="40"/>
      <c r="D22" s="34"/>
      <c r="E22" s="51"/>
      <c r="F22" s="50"/>
      <c r="G22" s="43" t="str">
        <f t="shared" si="0"/>
        <v/>
      </c>
      <c r="H22" s="43"/>
      <c r="L22" s="215"/>
      <c r="M22" s="215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s="29" customFormat="1" ht="57" customHeight="1" x14ac:dyDescent="0.2">
      <c r="A23" s="31" t="str">
        <f t="shared" si="1"/>
        <v/>
      </c>
      <c r="B23" s="40"/>
      <c r="C23" s="40"/>
      <c r="D23" s="34"/>
      <c r="E23" s="51"/>
      <c r="F23" s="50"/>
      <c r="G23" s="43" t="str">
        <f t="shared" si="0"/>
        <v/>
      </c>
      <c r="H23" s="43"/>
      <c r="L23" s="215"/>
      <c r="M23" s="215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29" customFormat="1" ht="57" customHeight="1" x14ac:dyDescent="0.2">
      <c r="A24" s="31" t="str">
        <f t="shared" si="1"/>
        <v/>
      </c>
      <c r="B24" s="40"/>
      <c r="C24" s="40"/>
      <c r="D24" s="34"/>
      <c r="E24" s="51"/>
      <c r="F24" s="50"/>
      <c r="G24" s="43" t="str">
        <f t="shared" si="0"/>
        <v/>
      </c>
      <c r="H24" s="43"/>
      <c r="L24" s="215"/>
      <c r="M24" s="215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s="29" customFormat="1" ht="57" customHeight="1" x14ac:dyDescent="0.2">
      <c r="A25" s="31" t="str">
        <f t="shared" si="1"/>
        <v/>
      </c>
      <c r="B25" s="40"/>
      <c r="C25" s="40"/>
      <c r="D25" s="34"/>
      <c r="E25" s="51"/>
      <c r="F25" s="50"/>
      <c r="G25" s="43" t="str">
        <f t="shared" si="0"/>
        <v/>
      </c>
      <c r="H25" s="43"/>
      <c r="L25" s="215"/>
      <c r="M25" s="215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29" customFormat="1" ht="57" customHeight="1" x14ac:dyDescent="0.2">
      <c r="A26" s="31" t="str">
        <f t="shared" si="1"/>
        <v/>
      </c>
      <c r="B26" s="40"/>
      <c r="C26" s="40"/>
      <c r="D26" s="34"/>
      <c r="E26" s="51"/>
      <c r="F26" s="50"/>
      <c r="G26" s="43" t="str">
        <f t="shared" si="0"/>
        <v/>
      </c>
      <c r="H26" s="43"/>
      <c r="L26" s="52"/>
      <c r="M26" s="52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s="29" customFormat="1" ht="57" customHeight="1" x14ac:dyDescent="0.2">
      <c r="A27" s="31" t="str">
        <f t="shared" si="1"/>
        <v/>
      </c>
      <c r="B27" s="40"/>
      <c r="C27" s="40"/>
      <c r="D27" s="34"/>
      <c r="E27" s="51"/>
      <c r="F27" s="50"/>
      <c r="G27" s="43" t="str">
        <f t="shared" si="0"/>
        <v/>
      </c>
      <c r="H27" s="43"/>
      <c r="L27" s="215"/>
      <c r="M27" s="215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s="29" customFormat="1" ht="57" customHeight="1" x14ac:dyDescent="0.2">
      <c r="A28" s="31" t="str">
        <f t="shared" si="1"/>
        <v/>
      </c>
      <c r="B28" s="40"/>
      <c r="C28" s="40"/>
      <c r="D28" s="34"/>
      <c r="E28" s="51"/>
      <c r="F28" s="50"/>
      <c r="G28" s="43" t="str">
        <f t="shared" si="0"/>
        <v/>
      </c>
      <c r="H28" s="43"/>
      <c r="L28" s="215"/>
      <c r="M28" s="215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s="29" customFormat="1" ht="58.5" customHeight="1" x14ac:dyDescent="0.15">
      <c r="A29" s="31" t="str">
        <f t="shared" si="1"/>
        <v/>
      </c>
      <c r="B29" s="40"/>
      <c r="C29" s="40"/>
      <c r="D29" s="34"/>
      <c r="E29" s="51"/>
      <c r="F29" s="50"/>
      <c r="G29" s="43" t="str">
        <f t="shared" si="0"/>
        <v/>
      </c>
      <c r="H29" s="43"/>
      <c r="L29" s="30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58.5" customHeight="1" x14ac:dyDescent="0.15">
      <c r="A30" s="31" t="str">
        <f t="shared" si="1"/>
        <v/>
      </c>
      <c r="B30" s="40"/>
      <c r="C30" s="40"/>
      <c r="D30" s="34"/>
      <c r="E30" s="51"/>
      <c r="F30" s="50"/>
      <c r="G30" s="43" t="str">
        <f t="shared" si="0"/>
        <v/>
      </c>
      <c r="H30" s="43"/>
    </row>
    <row r="31" spans="1:24" ht="58.5" customHeight="1" x14ac:dyDescent="0.15">
      <c r="A31" s="31" t="str">
        <f t="shared" si="1"/>
        <v/>
      </c>
      <c r="B31" s="40"/>
      <c r="C31" s="40"/>
      <c r="D31" s="34"/>
      <c r="E31" s="51"/>
      <c r="F31" s="50"/>
      <c r="G31" s="43" t="str">
        <f t="shared" si="0"/>
        <v/>
      </c>
      <c r="H31" s="43"/>
    </row>
    <row r="32" spans="1:24" ht="58.5" customHeight="1" x14ac:dyDescent="0.15">
      <c r="A32" s="31" t="str">
        <f t="shared" si="1"/>
        <v/>
      </c>
      <c r="B32" s="40"/>
      <c r="C32" s="40"/>
      <c r="D32" s="34"/>
      <c r="E32" s="51"/>
      <c r="F32" s="50"/>
      <c r="G32" s="43" t="str">
        <f t="shared" si="0"/>
        <v/>
      </c>
      <c r="H32" s="43"/>
    </row>
    <row r="33" spans="1:8" ht="58.5" customHeight="1" x14ac:dyDescent="0.15">
      <c r="A33" s="31" t="str">
        <f t="shared" si="1"/>
        <v/>
      </c>
      <c r="B33" s="40"/>
      <c r="C33" s="40"/>
      <c r="D33" s="34"/>
      <c r="E33" s="51"/>
      <c r="F33" s="50"/>
      <c r="G33" s="43" t="str">
        <f t="shared" si="0"/>
        <v/>
      </c>
      <c r="H33" s="43"/>
    </row>
    <row r="34" spans="1:8" ht="58.5" customHeight="1" x14ac:dyDescent="0.15">
      <c r="A34" s="31" t="str">
        <f t="shared" si="1"/>
        <v/>
      </c>
      <c r="B34" s="40"/>
      <c r="C34" s="40"/>
      <c r="D34" s="34"/>
      <c r="E34" s="51"/>
      <c r="F34" s="50"/>
      <c r="G34" s="43" t="str">
        <f t="shared" si="0"/>
        <v/>
      </c>
      <c r="H34" s="43"/>
    </row>
    <row r="35" spans="1:8" ht="58.5" customHeight="1" x14ac:dyDescent="0.15">
      <c r="A35" s="31" t="str">
        <f t="shared" si="1"/>
        <v/>
      </c>
      <c r="B35" s="40"/>
      <c r="C35" s="40"/>
      <c r="D35" s="34"/>
      <c r="E35" s="51"/>
      <c r="F35" s="50"/>
      <c r="G35" s="43" t="str">
        <f t="shared" si="0"/>
        <v/>
      </c>
      <c r="H35" s="43"/>
    </row>
    <row r="36" spans="1:8" ht="58.5" customHeight="1" x14ac:dyDescent="0.15">
      <c r="A36" s="31" t="str">
        <f t="shared" si="1"/>
        <v/>
      </c>
      <c r="B36" s="40"/>
      <c r="C36" s="40"/>
      <c r="D36" s="34"/>
      <c r="E36" s="51"/>
      <c r="F36" s="50"/>
      <c r="G36" s="43" t="str">
        <f t="shared" si="0"/>
        <v/>
      </c>
      <c r="H36" s="43"/>
    </row>
    <row r="37" spans="1:8" ht="58.5" customHeight="1" x14ac:dyDescent="0.15">
      <c r="A37" s="31" t="str">
        <f t="shared" si="1"/>
        <v/>
      </c>
      <c r="B37" s="40"/>
      <c r="C37" s="40"/>
      <c r="D37" s="34"/>
      <c r="E37" s="51"/>
      <c r="F37" s="50"/>
      <c r="G37" s="43" t="str">
        <f t="shared" si="0"/>
        <v/>
      </c>
      <c r="H37" s="43"/>
    </row>
    <row r="38" spans="1:8" ht="58.5" customHeight="1" x14ac:dyDescent="0.15">
      <c r="A38" s="31" t="str">
        <f t="shared" si="1"/>
        <v/>
      </c>
      <c r="B38" s="40"/>
      <c r="C38" s="40"/>
      <c r="D38" s="34"/>
      <c r="E38" s="51"/>
      <c r="F38" s="50"/>
      <c r="G38" s="43" t="str">
        <f t="shared" si="0"/>
        <v/>
      </c>
      <c r="H38" s="43"/>
    </row>
    <row r="39" spans="1:8" ht="58.5" customHeight="1" x14ac:dyDescent="0.15">
      <c r="A39" s="31" t="str">
        <f t="shared" si="1"/>
        <v/>
      </c>
      <c r="B39" s="40"/>
      <c r="C39" s="40"/>
      <c r="D39" s="34"/>
      <c r="E39" s="51"/>
      <c r="F39" s="50"/>
      <c r="G39" s="43" t="str">
        <f t="shared" si="0"/>
        <v/>
      </c>
      <c r="H39" s="43"/>
    </row>
    <row r="40" spans="1:8" ht="58.5" customHeight="1" x14ac:dyDescent="0.15">
      <c r="A40" s="31" t="str">
        <f t="shared" si="1"/>
        <v/>
      </c>
      <c r="B40" s="40"/>
      <c r="C40" s="40"/>
      <c r="D40" s="34"/>
      <c r="E40" s="51"/>
      <c r="F40" s="50"/>
      <c r="G40" s="43" t="str">
        <f t="shared" ref="G40:G53" si="2">IF(B40="","",IF(ISERROR(E40*F40),"",E40*F40))</f>
        <v/>
      </c>
      <c r="H40" s="43"/>
    </row>
    <row r="41" spans="1:8" ht="58.5" customHeight="1" x14ac:dyDescent="0.15">
      <c r="A41" s="31" t="str">
        <f t="shared" si="1"/>
        <v/>
      </c>
      <c r="B41" s="40"/>
      <c r="C41" s="40"/>
      <c r="D41" s="34"/>
      <c r="E41" s="51"/>
      <c r="F41" s="50"/>
      <c r="G41" s="43" t="str">
        <f t="shared" si="2"/>
        <v/>
      </c>
      <c r="H41" s="43"/>
    </row>
    <row r="42" spans="1:8" ht="58.5" customHeight="1" x14ac:dyDescent="0.15">
      <c r="A42" s="31" t="str">
        <f t="shared" si="1"/>
        <v/>
      </c>
      <c r="B42" s="40"/>
      <c r="C42" s="40"/>
      <c r="D42" s="34"/>
      <c r="E42" s="51"/>
      <c r="F42" s="50"/>
      <c r="G42" s="43" t="str">
        <f t="shared" si="2"/>
        <v/>
      </c>
      <c r="H42" s="43"/>
    </row>
    <row r="43" spans="1:8" ht="58.5" customHeight="1" x14ac:dyDescent="0.15">
      <c r="A43" s="31" t="str">
        <f t="shared" si="1"/>
        <v/>
      </c>
      <c r="B43" s="40"/>
      <c r="C43" s="40"/>
      <c r="D43" s="34"/>
      <c r="E43" s="51"/>
      <c r="F43" s="50"/>
      <c r="G43" s="43" t="str">
        <f t="shared" si="2"/>
        <v/>
      </c>
      <c r="H43" s="43"/>
    </row>
    <row r="44" spans="1:8" ht="58.5" customHeight="1" x14ac:dyDescent="0.15">
      <c r="A44" s="31" t="str">
        <f t="shared" si="1"/>
        <v/>
      </c>
      <c r="B44" s="40"/>
      <c r="C44" s="40"/>
      <c r="D44" s="34"/>
      <c r="E44" s="51"/>
      <c r="F44" s="50"/>
      <c r="G44" s="43" t="str">
        <f t="shared" si="2"/>
        <v/>
      </c>
      <c r="H44" s="43"/>
    </row>
    <row r="45" spans="1:8" ht="58.5" customHeight="1" x14ac:dyDescent="0.15">
      <c r="A45" s="31" t="str">
        <f t="shared" si="1"/>
        <v/>
      </c>
      <c r="B45" s="40"/>
      <c r="C45" s="40"/>
      <c r="D45" s="34"/>
      <c r="E45" s="51"/>
      <c r="F45" s="50"/>
      <c r="G45" s="43" t="str">
        <f t="shared" si="2"/>
        <v/>
      </c>
      <c r="H45" s="43"/>
    </row>
    <row r="46" spans="1:8" ht="58.5" customHeight="1" x14ac:dyDescent="0.15">
      <c r="A46" s="31" t="str">
        <f t="shared" si="1"/>
        <v/>
      </c>
      <c r="B46" s="40"/>
      <c r="C46" s="40"/>
      <c r="D46" s="34"/>
      <c r="E46" s="51"/>
      <c r="F46" s="50"/>
      <c r="G46" s="43" t="str">
        <f t="shared" si="2"/>
        <v/>
      </c>
      <c r="H46" s="43"/>
    </row>
    <row r="47" spans="1:8" ht="58.5" customHeight="1" x14ac:dyDescent="0.15">
      <c r="A47" s="31" t="str">
        <f t="shared" si="1"/>
        <v/>
      </c>
      <c r="B47" s="40"/>
      <c r="C47" s="40"/>
      <c r="D47" s="34"/>
      <c r="E47" s="51"/>
      <c r="F47" s="50"/>
      <c r="G47" s="43" t="str">
        <f t="shared" si="2"/>
        <v/>
      </c>
      <c r="H47" s="43"/>
    </row>
    <row r="48" spans="1:8" ht="58.5" customHeight="1" x14ac:dyDescent="0.15">
      <c r="A48" s="31" t="str">
        <f t="shared" si="1"/>
        <v/>
      </c>
      <c r="B48" s="40"/>
      <c r="C48" s="147"/>
      <c r="D48" s="34"/>
      <c r="E48" s="51"/>
      <c r="F48" s="50"/>
      <c r="G48" s="43" t="str">
        <f t="shared" si="2"/>
        <v/>
      </c>
      <c r="H48" s="43"/>
    </row>
    <row r="49" spans="1:8" ht="58.5" customHeight="1" x14ac:dyDescent="0.15">
      <c r="A49" s="31" t="str">
        <f t="shared" si="1"/>
        <v/>
      </c>
      <c r="B49" s="40"/>
      <c r="C49" s="40"/>
      <c r="D49" s="34"/>
      <c r="E49" s="51"/>
      <c r="F49" s="50"/>
      <c r="G49" s="43" t="str">
        <f t="shared" si="2"/>
        <v/>
      </c>
      <c r="H49" s="43"/>
    </row>
    <row r="50" spans="1:8" ht="58.5" customHeight="1" x14ac:dyDescent="0.15">
      <c r="A50" s="31" t="str">
        <f t="shared" si="1"/>
        <v/>
      </c>
      <c r="B50" s="40"/>
      <c r="C50" s="40"/>
      <c r="D50" s="34"/>
      <c r="E50" s="51"/>
      <c r="F50" s="50"/>
      <c r="G50" s="43" t="str">
        <f t="shared" si="2"/>
        <v/>
      </c>
      <c r="H50" s="43"/>
    </row>
    <row r="51" spans="1:8" ht="58.5" customHeight="1" x14ac:dyDescent="0.15">
      <c r="A51" s="31" t="str">
        <f t="shared" si="1"/>
        <v/>
      </c>
      <c r="B51" s="40"/>
      <c r="C51" s="40"/>
      <c r="D51" s="34"/>
      <c r="E51" s="51"/>
      <c r="F51" s="50"/>
      <c r="G51" s="43" t="str">
        <f t="shared" si="2"/>
        <v/>
      </c>
      <c r="H51" s="43"/>
    </row>
    <row r="52" spans="1:8" ht="58.5" customHeight="1" x14ac:dyDescent="0.15">
      <c r="A52" s="31" t="str">
        <f t="shared" si="1"/>
        <v/>
      </c>
      <c r="B52" s="40"/>
      <c r="C52" s="40"/>
      <c r="D52" s="34"/>
      <c r="E52" s="51"/>
      <c r="F52" s="50"/>
      <c r="G52" s="43" t="str">
        <f t="shared" si="2"/>
        <v/>
      </c>
      <c r="H52" s="43"/>
    </row>
    <row r="53" spans="1:8" ht="58.5" customHeight="1" x14ac:dyDescent="0.15">
      <c r="A53" s="31" t="str">
        <f t="shared" si="1"/>
        <v/>
      </c>
      <c r="B53" s="40"/>
      <c r="C53" s="40"/>
      <c r="D53" s="34"/>
      <c r="E53" s="51"/>
      <c r="F53" s="50"/>
      <c r="G53" s="43" t="str">
        <f t="shared" si="2"/>
        <v/>
      </c>
      <c r="H53" s="43"/>
    </row>
    <row r="54" spans="1:8" ht="62.25" customHeight="1" x14ac:dyDescent="0.15">
      <c r="A54" s="31" t="str">
        <f t="shared" si="1"/>
        <v/>
      </c>
      <c r="B54" s="40"/>
      <c r="C54" s="40"/>
      <c r="D54" s="34"/>
      <c r="E54" s="51"/>
      <c r="F54" s="50"/>
      <c r="G54" s="43" t="str">
        <f>IF(B54="","",IF(ISERROR(E54*F54),"",E54*F54))</f>
        <v/>
      </c>
      <c r="H54" s="43"/>
    </row>
    <row r="55" spans="1:8" ht="58.5" customHeight="1" x14ac:dyDescent="0.15">
      <c r="A55" s="31" t="str">
        <f t="shared" si="1"/>
        <v/>
      </c>
      <c r="B55" s="40"/>
      <c r="C55" s="40"/>
      <c r="D55" s="34"/>
      <c r="E55" s="51"/>
      <c r="F55" s="50"/>
      <c r="G55" s="43" t="str">
        <f t="shared" ref="G55:G59" si="3">IF(B55="","",IF(ISERROR(E55*F55),"",E55*F55))</f>
        <v/>
      </c>
      <c r="H55" s="43"/>
    </row>
    <row r="56" spans="1:8" ht="58.5" customHeight="1" x14ac:dyDescent="0.15">
      <c r="A56" s="31" t="str">
        <f t="shared" si="1"/>
        <v/>
      </c>
      <c r="B56" s="40"/>
      <c r="C56" s="40"/>
      <c r="D56" s="34"/>
      <c r="E56" s="51"/>
      <c r="F56" s="50"/>
      <c r="G56" s="43" t="str">
        <f t="shared" si="3"/>
        <v/>
      </c>
      <c r="H56" s="43"/>
    </row>
    <row r="57" spans="1:8" ht="58.5" customHeight="1" x14ac:dyDescent="0.15">
      <c r="A57" s="31" t="str">
        <f t="shared" si="1"/>
        <v/>
      </c>
      <c r="B57" s="40"/>
      <c r="C57" s="40"/>
      <c r="D57" s="34"/>
      <c r="E57" s="51"/>
      <c r="F57" s="50"/>
      <c r="G57" s="43" t="str">
        <f t="shared" si="3"/>
        <v/>
      </c>
      <c r="H57" s="43"/>
    </row>
    <row r="58" spans="1:8" ht="58.5" customHeight="1" x14ac:dyDescent="0.15">
      <c r="A58" s="31" t="str">
        <f>IF(B58="","",#REF!+1)</f>
        <v/>
      </c>
      <c r="B58" s="40"/>
      <c r="C58" s="40"/>
      <c r="D58" s="34"/>
      <c r="E58" s="51"/>
      <c r="F58" s="50"/>
      <c r="G58" s="43" t="str">
        <f t="shared" si="3"/>
        <v/>
      </c>
      <c r="H58" s="43"/>
    </row>
    <row r="59" spans="1:8" ht="58.5" customHeight="1" x14ac:dyDescent="0.15">
      <c r="A59" s="31" t="str">
        <f t="shared" si="1"/>
        <v/>
      </c>
      <c r="B59" s="40"/>
      <c r="C59" s="40"/>
      <c r="D59" s="34"/>
      <c r="E59" s="51"/>
      <c r="F59" s="50"/>
      <c r="G59" s="43" t="str">
        <f t="shared" si="3"/>
        <v/>
      </c>
      <c r="H59" s="43"/>
    </row>
    <row r="60" spans="1:8" ht="62.25" customHeight="1" x14ac:dyDescent="0.15">
      <c r="A60" s="31" t="str">
        <f t="shared" si="1"/>
        <v/>
      </c>
      <c r="B60" s="40"/>
      <c r="C60" s="147"/>
      <c r="D60" s="34"/>
      <c r="E60" s="51"/>
      <c r="F60" s="50"/>
      <c r="G60" s="43">
        <f>SUM(G4:G59)</f>
        <v>0</v>
      </c>
      <c r="H60" s="43"/>
    </row>
    <row r="61" spans="1:8" ht="58.5" customHeight="1" x14ac:dyDescent="0.15">
      <c r="A61" s="31" t="str">
        <f>IF(B61="","",#REF!+1)</f>
        <v/>
      </c>
      <c r="B61" s="40"/>
      <c r="C61" s="40"/>
      <c r="D61" s="34"/>
      <c r="E61" s="51"/>
      <c r="F61" s="50"/>
      <c r="G61" s="43" t="str">
        <f t="shared" ref="G61:G62" si="4">IF(B61="","",IF(ISERROR(E61*F61),"",E61*F61))</f>
        <v/>
      </c>
      <c r="H61" s="43"/>
    </row>
    <row r="62" spans="1:8" ht="58.5" customHeight="1" x14ac:dyDescent="0.15">
      <c r="A62" s="31" t="str">
        <f t="shared" ref="A62:A63" si="5">IF(B62="","",A61+1)</f>
        <v/>
      </c>
      <c r="B62" s="40"/>
      <c r="C62" s="40"/>
      <c r="D62" s="34"/>
      <c r="E62" s="51"/>
      <c r="F62" s="50"/>
      <c r="G62" s="43" t="str">
        <f t="shared" si="4"/>
        <v/>
      </c>
      <c r="H62" s="43"/>
    </row>
    <row r="63" spans="1:8" ht="62.25" customHeight="1" x14ac:dyDescent="0.15">
      <c r="A63" s="31" t="str">
        <f t="shared" si="5"/>
        <v/>
      </c>
      <c r="B63" s="40"/>
      <c r="C63" s="147" t="s">
        <v>91</v>
      </c>
      <c r="D63" s="34"/>
      <c r="E63" s="51"/>
      <c r="F63" s="50"/>
      <c r="G63" s="43">
        <f ca="1">SUM(G4:G63)</f>
        <v>0</v>
      </c>
      <c r="H63" s="43"/>
    </row>
  </sheetData>
  <mergeCells count="11">
    <mergeCell ref="L23:M23"/>
    <mergeCell ref="L24:M24"/>
    <mergeCell ref="L25:M25"/>
    <mergeCell ref="L27:M27"/>
    <mergeCell ref="L28:M28"/>
    <mergeCell ref="L22:M22"/>
    <mergeCell ref="C1:E1"/>
    <mergeCell ref="L18:M18"/>
    <mergeCell ref="L19:M19"/>
    <mergeCell ref="L20:M20"/>
    <mergeCell ref="L21:M21"/>
  </mergeCells>
  <phoneticPr fontId="5"/>
  <printOptions horizontalCentered="1"/>
  <pageMargins left="0.98425196850393704" right="0.78740157480314965" top="0.78740157480314965" bottom="0.78740157480314965" header="0.31496062992125984" footer="0.31496062992125984"/>
  <pageSetup paperSize="9" scale="39" orientation="portrait" r:id="rId1"/>
  <rowBreaks count="1" manualBreakCount="1">
    <brk id="3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view="pageBreakPreview" zoomScaleNormal="100" zoomScaleSheetLayoutView="100" workbookViewId="0">
      <selection activeCell="D19" sqref="D19:E19"/>
    </sheetView>
  </sheetViews>
  <sheetFormatPr defaultRowHeight="13.5" x14ac:dyDescent="0.15"/>
  <cols>
    <col min="1" max="2" width="1.875" style="1" customWidth="1"/>
    <col min="3" max="3" width="19.625" style="1" customWidth="1"/>
    <col min="4" max="4" width="12.5" style="1" customWidth="1"/>
    <col min="5" max="5" width="6.25" style="1" customWidth="1"/>
    <col min="6" max="6" width="7.875" style="1" customWidth="1"/>
    <col min="7" max="7" width="6.625" style="1" customWidth="1"/>
    <col min="8" max="8" width="1.375" style="1" customWidth="1"/>
    <col min="9" max="9" width="13.375" style="1" customWidth="1"/>
    <col min="10" max="10" width="16.25" style="2" customWidth="1"/>
    <col min="11" max="11" width="5.75" style="1" customWidth="1"/>
    <col min="12" max="13" width="9" style="1"/>
    <col min="14" max="14" width="9.25" style="1" bestFit="1" customWidth="1"/>
    <col min="15" max="16384" width="9" style="1"/>
  </cols>
  <sheetData>
    <row r="1" spans="1:14" x14ac:dyDescent="0.15">
      <c r="K1" s="2"/>
      <c r="L1" s="2"/>
    </row>
    <row r="2" spans="1:14" ht="28.5" customHeight="1" x14ac:dyDescent="0.15">
      <c r="J2" s="3"/>
    </row>
    <row r="3" spans="1:14" ht="29.25" customHeight="1" x14ac:dyDescent="0.25">
      <c r="B3" s="2"/>
      <c r="E3" s="219" t="s">
        <v>0</v>
      </c>
      <c r="F3" s="219"/>
      <c r="G3" s="219"/>
      <c r="H3" s="219"/>
      <c r="I3" s="219"/>
      <c r="J3" s="4"/>
      <c r="K3" s="2"/>
      <c r="L3" s="2"/>
    </row>
    <row r="4" spans="1:14" x14ac:dyDescent="0.15">
      <c r="B4" s="2"/>
      <c r="C4" s="2"/>
      <c r="D4" s="2"/>
      <c r="E4" s="2"/>
      <c r="F4" s="2"/>
      <c r="G4" s="2"/>
      <c r="H4" s="2"/>
      <c r="I4" s="2"/>
      <c r="K4" s="2"/>
      <c r="L4" s="2"/>
    </row>
    <row r="5" spans="1:14" ht="39" customHeight="1" x14ac:dyDescent="0.15">
      <c r="E5" s="5" t="s">
        <v>1</v>
      </c>
      <c r="F5" s="207">
        <f>J21</f>
        <v>0</v>
      </c>
      <c r="G5" s="207"/>
      <c r="H5" s="207"/>
      <c r="I5" s="208"/>
      <c r="J5" s="6"/>
    </row>
    <row r="7" spans="1:14" ht="14.25" x14ac:dyDescent="0.15">
      <c r="A7" s="7"/>
      <c r="B7" s="7"/>
      <c r="C7" s="7"/>
      <c r="D7" s="7"/>
      <c r="E7" s="7"/>
      <c r="F7" s="7"/>
      <c r="G7" s="7"/>
      <c r="H7" s="7"/>
      <c r="I7" s="7"/>
      <c r="J7" s="8"/>
      <c r="K7" s="7"/>
    </row>
    <row r="8" spans="1:14" ht="21" x14ac:dyDescent="0.2">
      <c r="A8" s="7"/>
      <c r="B8" s="209" t="s">
        <v>2</v>
      </c>
      <c r="C8" s="209"/>
      <c r="D8" s="213" t="str">
        <f>DBCS(見積書!D8)</f>
        <v>６１４Ｃ１ＡＯ０００６</v>
      </c>
      <c r="E8" s="213"/>
      <c r="F8" s="213"/>
      <c r="G8" s="214"/>
      <c r="H8" s="214"/>
      <c r="I8" s="214"/>
      <c r="J8" s="9"/>
      <c r="K8" s="9"/>
      <c r="L8" s="10"/>
      <c r="M8" s="133"/>
      <c r="N8" s="133"/>
    </row>
    <row r="9" spans="1:14" ht="26.25" customHeight="1" x14ac:dyDescent="0.2">
      <c r="A9" s="193" t="s">
        <v>3</v>
      </c>
      <c r="B9" s="210"/>
      <c r="C9" s="211"/>
      <c r="D9" s="212">
        <f>見積書!N9</f>
        <v>46234</v>
      </c>
      <c r="E9" s="194"/>
      <c r="F9" s="194"/>
      <c r="G9" s="195"/>
      <c r="H9" s="193" t="s">
        <v>35</v>
      </c>
      <c r="I9" s="198"/>
      <c r="J9" s="193" t="s">
        <v>4</v>
      </c>
      <c r="K9" s="198"/>
      <c r="L9" s="10"/>
      <c r="M9" s="133"/>
      <c r="N9" s="134"/>
    </row>
    <row r="10" spans="1:14" ht="30" customHeight="1" x14ac:dyDescent="0.2">
      <c r="A10" s="199" t="s">
        <v>5</v>
      </c>
      <c r="B10" s="200"/>
      <c r="C10" s="200"/>
      <c r="D10" s="199" t="s">
        <v>6</v>
      </c>
      <c r="E10" s="201"/>
      <c r="F10" s="11" t="s">
        <v>7</v>
      </c>
      <c r="G10" s="202" t="s">
        <v>8</v>
      </c>
      <c r="H10" s="203"/>
      <c r="I10" s="11" t="s">
        <v>9</v>
      </c>
      <c r="J10" s="12" t="s">
        <v>10</v>
      </c>
      <c r="K10" s="11" t="s">
        <v>34</v>
      </c>
      <c r="L10" s="10"/>
      <c r="M10" s="36"/>
      <c r="N10" s="36"/>
    </row>
    <row r="11" spans="1:14" ht="30" customHeight="1" x14ac:dyDescent="0.2">
      <c r="A11" s="186" t="str">
        <f>IF(MAX('内訳書（市価）'!A:A)&gt;10,CONCATENATE('内訳書（市価）'!B4,"　ほか",MAX('内訳書（市価）'!A:A)-1,"件"),'内訳書（市価）'!B4)</f>
        <v>発泡スチロール用接着剤</v>
      </c>
      <c r="B11" s="187"/>
      <c r="C11" s="188"/>
      <c r="D11" s="189" t="str">
        <f>IF(MAX('内訳書（市価）'!A:A)&gt;10,"別紙内訳書のとおり",'内訳書（市価）'!C4)</f>
        <v>８１３－５０２７又は同等品以上</v>
      </c>
      <c r="E11" s="190"/>
      <c r="F11" s="37" t="str">
        <f>IF(MAX('内訳書（市価）'!A:A)&gt;10,"",'内訳書（市価）'!D4)</f>
        <v>EA</v>
      </c>
      <c r="G11" s="191">
        <f>IF(MAX('内訳書（市価）'!A:A)&gt;10,"",'内訳書（市価）'!E4)</f>
        <v>20</v>
      </c>
      <c r="H11" s="192"/>
      <c r="I11" s="44">
        <f>IF(MAX('内訳書（市価）'!A:A)&gt;10,"",'内訳書（市価）'!F4)</f>
        <v>0</v>
      </c>
      <c r="J11" s="42">
        <f>G11*I11</f>
        <v>0</v>
      </c>
      <c r="K11" s="38"/>
      <c r="L11" s="10"/>
      <c r="M11" s="36"/>
      <c r="N11" s="36"/>
    </row>
    <row r="12" spans="1:14" ht="30" customHeight="1" x14ac:dyDescent="0.2">
      <c r="A12" s="186" t="str">
        <f>IF(MAX('内訳書（市価）'!A:A)&gt;10,"",'内訳書（市価）'!B5)</f>
        <v>ウェットシート</v>
      </c>
      <c r="B12" s="187"/>
      <c r="C12" s="188"/>
      <c r="D12" s="189" t="str">
        <f>IF(MAX('内訳書（市価）'!A:A)&gt;10,"以下余白",IF(MAX('内訳書（市価）'!A:A)=1,"以下余白",'内訳書（市価）'!C5))</f>
        <v>ＳＤＢ－２５０ＳＥ又は同等品以上</v>
      </c>
      <c r="E12" s="190"/>
      <c r="F12" s="37" t="str">
        <f>IF(MAX('内訳書（市価）'!A:A)&gt;10,"",'内訳書（市価）'!D5)</f>
        <v>EA</v>
      </c>
      <c r="G12" s="191">
        <f>IF(MAX('内訳書（市価）'!A:A)&gt;10,"",'内訳書（市価）'!E5)</f>
        <v>1</v>
      </c>
      <c r="H12" s="192"/>
      <c r="I12" s="44">
        <f>IF(MAX('内訳書（市価）'!A:A)&gt;10,"",'内訳書（市価）'!F5)</f>
        <v>0</v>
      </c>
      <c r="J12" s="42">
        <f t="shared" ref="J12:J16" si="0">G12*I12</f>
        <v>0</v>
      </c>
      <c r="K12" s="38"/>
      <c r="L12" s="10"/>
      <c r="M12" s="36"/>
      <c r="N12" s="36"/>
    </row>
    <row r="13" spans="1:14" ht="30" customHeight="1" x14ac:dyDescent="0.2">
      <c r="A13" s="186" t="str">
        <f>IF(MAX('内訳書（市価）'!A:A)&gt;10,"",'内訳書（市価）'!B6)</f>
        <v>ウェットシート</v>
      </c>
      <c r="B13" s="187"/>
      <c r="C13" s="188"/>
      <c r="D13" s="189" t="str">
        <f>IF(MAX('内訳書（市価）'!A:A)&gt;10,"",IF(MAX('内訳書（市価）'!A:A)=2,"以下余白",'内訳書（市価）'!C6))</f>
        <v>ＳＤＣ－２５０ＳＥ又は同等品以上</v>
      </c>
      <c r="E13" s="190"/>
      <c r="F13" s="37" t="str">
        <f>IF(MAX('内訳書（市価）'!A:A)&gt;10,"",'内訳書（市価）'!D6)</f>
        <v>EA</v>
      </c>
      <c r="G13" s="191">
        <f>IF(MAX('内訳書（市価）'!A:A)&gt;10,"",'内訳書（市価）'!E6)</f>
        <v>4</v>
      </c>
      <c r="H13" s="192"/>
      <c r="I13" s="44">
        <f>IF(MAX('内訳書（市価）'!A:A)&gt;10,"",'内訳書（市価）'!F6)</f>
        <v>0</v>
      </c>
      <c r="J13" s="42">
        <f t="shared" si="0"/>
        <v>0</v>
      </c>
      <c r="K13" s="38"/>
      <c r="L13" s="10"/>
      <c r="M13" s="36"/>
      <c r="N13" s="36"/>
    </row>
    <row r="14" spans="1:14" ht="30" customHeight="1" x14ac:dyDescent="0.2">
      <c r="A14" s="186" t="str">
        <f>IF(MAX('内訳書（市価）'!A:A)&gt;10,"",'内訳書（市価）'!B7)</f>
        <v>クギ</v>
      </c>
      <c r="B14" s="187"/>
      <c r="C14" s="188"/>
      <c r="D14" s="189" t="str">
        <f>IF(MAX('内訳書（市価）'!A:A)&gt;10,"",IF(MAX('内訳書（市価）'!A:A)=2,"以下余白",'内訳書（市価）'!C7))</f>
        <v>２２５－６８５２又は同等品以上</v>
      </c>
      <c r="E14" s="190"/>
      <c r="F14" s="37" t="str">
        <f>IF(MAX('内訳書（市価）'!A:A)&gt;10,"",'内訳書（市価）'!D7)</f>
        <v>EA</v>
      </c>
      <c r="G14" s="191">
        <f>IF(MAX('内訳書（市価）'!A:A)&gt;10,"",'内訳書（市価）'!E7)</f>
        <v>3</v>
      </c>
      <c r="H14" s="192"/>
      <c r="I14" s="44">
        <f>IF(MAX('内訳書（市価）'!A:A)&gt;10,"",'内訳書（市価）'!F7)</f>
        <v>0</v>
      </c>
      <c r="J14" s="42">
        <f t="shared" si="0"/>
        <v>0</v>
      </c>
      <c r="K14" s="38"/>
      <c r="L14" s="10"/>
      <c r="M14" s="36"/>
      <c r="N14" s="36"/>
    </row>
    <row r="15" spans="1:14" ht="30" customHeight="1" x14ac:dyDescent="0.2">
      <c r="A15" s="186" t="str">
        <f>IF(MAX('内訳書（市価）'!A:A)&gt;10,"",'内訳書（市価）'!B8)</f>
        <v>クギ</v>
      </c>
      <c r="B15" s="187"/>
      <c r="C15" s="188"/>
      <c r="D15" s="189" t="str">
        <f>IF(MAX('内訳書（市価）'!A:A)&gt;10,"",IF(MAX('内訳書（市価）'!A:A)=2,"以下余白",'内訳書（市価）'!C8))</f>
        <v>３６２－５４２９又は同等品以上</v>
      </c>
      <c r="E15" s="190"/>
      <c r="F15" s="37" t="str">
        <f>IF(MAX('内訳書（市価）'!A:A)&gt;10,"",'内訳書（市価）'!D8)</f>
        <v>EA</v>
      </c>
      <c r="G15" s="191">
        <f>IF(MAX('内訳書（市価）'!A:A)&gt;10,"",'内訳書（市価）'!E8)</f>
        <v>3</v>
      </c>
      <c r="H15" s="192"/>
      <c r="I15" s="44">
        <f>IF(MAX('内訳書（市価）'!A:A)&gt;10,"",'内訳書（市価）'!F8)</f>
        <v>0</v>
      </c>
      <c r="J15" s="42">
        <f t="shared" si="0"/>
        <v>0</v>
      </c>
      <c r="K15" s="38"/>
      <c r="L15" s="10"/>
      <c r="M15" s="36"/>
      <c r="N15" s="36"/>
    </row>
    <row r="16" spans="1:14" ht="30" customHeight="1" x14ac:dyDescent="0.2">
      <c r="A16" s="186" t="str">
        <f>IF(MAX('内訳書（市価）'!A:A)&gt;10,"",'内訳書（市価）'!B9)</f>
        <v>クギ</v>
      </c>
      <c r="B16" s="187"/>
      <c r="C16" s="188"/>
      <c r="D16" s="189" t="str">
        <f>IF(MAX('内訳書（市価）'!A:A)&gt;10,"",IF(MAX('内訳書（市価）'!A:A)=2,"以下余白",'内訳書（市価）'!C9))</f>
        <v>２２６－００９７又は同等品以上</v>
      </c>
      <c r="E16" s="190"/>
      <c r="F16" s="37" t="str">
        <f>IF(MAX('内訳書（市価）'!A:A)&gt;10,"",'内訳書（市価）'!D9)</f>
        <v>EA</v>
      </c>
      <c r="G16" s="191">
        <f>IF(MAX('内訳書（市価）'!A:A)&gt;10,"",'内訳書（市価）'!E9)</f>
        <v>3</v>
      </c>
      <c r="H16" s="192"/>
      <c r="I16" s="44">
        <f>IF(MAX('内訳書（市価）'!A:A)&gt;10,"",'内訳書（市価）'!F9)</f>
        <v>0</v>
      </c>
      <c r="J16" s="42">
        <f t="shared" si="0"/>
        <v>0</v>
      </c>
      <c r="K16" s="38"/>
      <c r="L16" s="10"/>
      <c r="M16" s="36"/>
      <c r="N16" s="36"/>
    </row>
    <row r="17" spans="1:14" ht="30" customHeight="1" x14ac:dyDescent="0.2">
      <c r="A17" s="186">
        <f>IF(MAX('内訳書（市価）'!A:A)&gt;10,"",'内訳書（市価）'!B10)</f>
        <v>0</v>
      </c>
      <c r="B17" s="187"/>
      <c r="C17" s="188"/>
      <c r="D17" s="189" t="str">
        <f>IF(MAX('内訳書（市価）'!A:A)&gt;10,"",IF(MAX('内訳書（市価）'!A:A)=2,"以下余白",'内訳書（市価）'!C10))</f>
        <v>以下余白</v>
      </c>
      <c r="E17" s="190"/>
      <c r="F17" s="37">
        <f>IF(MAX('内訳書（市価）'!A:A)&gt;10,"",'内訳書（市価）'!D10)</f>
        <v>0</v>
      </c>
      <c r="G17" s="191">
        <f>IF(MAX('内訳書（市価）'!A:A)&gt;10,"",'内訳書（市価）'!E10)</f>
        <v>0</v>
      </c>
      <c r="H17" s="192"/>
      <c r="I17" s="44">
        <f>IF(MAX('内訳書（市価）'!A:A)&gt;10,"",'内訳書（市価）'!F10)</f>
        <v>0</v>
      </c>
      <c r="J17" s="42"/>
      <c r="K17" s="38"/>
      <c r="L17" s="10"/>
      <c r="M17" s="36"/>
      <c r="N17" s="36"/>
    </row>
    <row r="18" spans="1:14" ht="30" customHeight="1" x14ac:dyDescent="0.2">
      <c r="A18" s="186">
        <f>IF(MAX('内訳書（市価）'!A:A)&gt;10,"",'内訳書（市価）'!B11)</f>
        <v>0</v>
      </c>
      <c r="B18" s="187"/>
      <c r="C18" s="188"/>
      <c r="D18" s="189"/>
      <c r="E18" s="190"/>
      <c r="F18" s="37">
        <f>IF(MAX('内訳書（市価）'!A:A)&gt;10,"",'内訳書（市価）'!D11)</f>
        <v>0</v>
      </c>
      <c r="G18" s="191">
        <f>IF(MAX('内訳書（市価）'!A:A)&gt;10,"",'内訳書（市価）'!E11)</f>
        <v>0</v>
      </c>
      <c r="H18" s="192"/>
      <c r="I18" s="44">
        <f>IF(MAX('内訳書（市価）'!A:A)&gt;10,"",'内訳書（市価）'!F11)</f>
        <v>0</v>
      </c>
      <c r="K18" s="38"/>
      <c r="L18" s="10"/>
      <c r="M18" s="36"/>
      <c r="N18" s="36"/>
    </row>
    <row r="19" spans="1:14" ht="30" customHeight="1" x14ac:dyDescent="0.2">
      <c r="A19" s="186">
        <f>IF(MAX('内訳書（市価）'!A:A)&gt;10,"",'内訳書（市価）'!B12)</f>
        <v>0</v>
      </c>
      <c r="B19" s="187"/>
      <c r="C19" s="188"/>
      <c r="D19" s="189"/>
      <c r="E19" s="190"/>
      <c r="F19" s="37">
        <f>IF(MAX('内訳書（市価）'!A:A)&gt;10,"",'内訳書（市価）'!D12)</f>
        <v>0</v>
      </c>
      <c r="G19" s="191">
        <f>IF(MAX('内訳書（市価）'!A:A)&gt;10,"",'内訳書（市価）'!E12)</f>
        <v>0</v>
      </c>
      <c r="H19" s="192"/>
      <c r="I19" s="44">
        <f>IF(MAX('内訳書（市価）'!A:A)&gt;10,"",'内訳書（市価）'!F12)</f>
        <v>0</v>
      </c>
      <c r="J19" s="42"/>
      <c r="K19" s="38"/>
      <c r="L19" s="10"/>
      <c r="M19" s="36"/>
      <c r="N19" s="36"/>
    </row>
    <row r="20" spans="1:14" ht="30" customHeight="1" x14ac:dyDescent="0.2">
      <c r="A20" s="186">
        <f>IF(MAX('内訳書（市価）'!A:A)&gt;10,"",'内訳書（市価）'!B13)</f>
        <v>0</v>
      </c>
      <c r="B20" s="187"/>
      <c r="C20" s="188"/>
      <c r="D20" s="189"/>
      <c r="E20" s="190"/>
      <c r="F20" s="37">
        <f>IF(MAX('内訳書（市価）'!A:A)&gt;10,"",'内訳書（市価）'!D13)</f>
        <v>0</v>
      </c>
      <c r="G20" s="191">
        <f>IF(MAX('内訳書（市価）'!A:A)&gt;10,"",'内訳書（市価）'!E13)</f>
        <v>0</v>
      </c>
      <c r="H20" s="192"/>
      <c r="I20" s="44">
        <f>IF(MAX('内訳書（市価）'!A:A)&gt;10,"",'内訳書（市価）'!F13)</f>
        <v>0</v>
      </c>
      <c r="J20" s="42"/>
      <c r="K20" s="38"/>
      <c r="L20" s="10"/>
      <c r="M20" s="36"/>
      <c r="N20" s="36"/>
    </row>
    <row r="21" spans="1:14" ht="26.25" customHeight="1" x14ac:dyDescent="0.2">
      <c r="A21" s="193" t="s">
        <v>11</v>
      </c>
      <c r="B21" s="194"/>
      <c r="C21" s="194"/>
      <c r="D21" s="194"/>
      <c r="E21" s="194"/>
      <c r="F21" s="194"/>
      <c r="G21" s="194"/>
      <c r="H21" s="194"/>
      <c r="I21" s="195"/>
      <c r="J21" s="41">
        <f>SUM(J11:J16)</f>
        <v>0</v>
      </c>
      <c r="K21" s="13"/>
      <c r="L21" s="10"/>
    </row>
    <row r="22" spans="1:14" ht="26.25" customHeight="1" x14ac:dyDescent="0.15">
      <c r="B22" s="2" t="s">
        <v>12</v>
      </c>
      <c r="C22" s="2"/>
      <c r="D22" s="2"/>
      <c r="E22" s="2"/>
      <c r="F22" s="2"/>
      <c r="G22" s="2"/>
      <c r="H22" s="2"/>
      <c r="I22" s="2"/>
      <c r="K22" s="2"/>
      <c r="L22" s="7"/>
    </row>
    <row r="23" spans="1:14" s="14" customFormat="1" ht="26.25" customHeight="1" x14ac:dyDescent="0.15">
      <c r="B23" s="15" t="s">
        <v>13</v>
      </c>
      <c r="C23" s="15"/>
      <c r="D23" s="15"/>
      <c r="E23" s="15"/>
      <c r="F23" s="15"/>
      <c r="G23" s="15"/>
      <c r="H23" s="15"/>
      <c r="I23" s="15"/>
      <c r="J23" s="15"/>
      <c r="K23" s="15"/>
      <c r="L23" s="16"/>
    </row>
    <row r="24" spans="1:14" ht="26.25" customHeight="1" x14ac:dyDescent="0.2">
      <c r="B24" s="196" t="s">
        <v>14</v>
      </c>
      <c r="C24" s="197"/>
      <c r="D24" s="197"/>
      <c r="E24" s="197"/>
      <c r="F24" s="7"/>
      <c r="G24" s="7"/>
      <c r="H24" s="7"/>
      <c r="I24" s="7"/>
      <c r="J24" s="8"/>
      <c r="K24" s="7"/>
      <c r="L24" s="7"/>
    </row>
    <row r="25" spans="1:14" ht="26.25" customHeight="1" x14ac:dyDescent="0.15">
      <c r="B25" s="8" t="s">
        <v>15</v>
      </c>
      <c r="C25" s="8"/>
      <c r="D25" s="8"/>
      <c r="E25" s="8"/>
      <c r="F25" s="7"/>
      <c r="G25" s="7"/>
      <c r="H25" s="7"/>
      <c r="J25" s="8"/>
      <c r="K25" s="7"/>
      <c r="L25" s="7"/>
    </row>
    <row r="26" spans="1:14" ht="26.25" customHeight="1" x14ac:dyDescent="0.15">
      <c r="C26" s="7" t="s">
        <v>16</v>
      </c>
      <c r="D26" s="7"/>
      <c r="E26" s="7"/>
      <c r="F26" s="7"/>
      <c r="G26" s="7"/>
      <c r="H26" s="7"/>
      <c r="J26" s="17"/>
      <c r="L26" s="7"/>
    </row>
    <row r="27" spans="1:14" ht="26.25" customHeight="1" x14ac:dyDescent="0.15">
      <c r="C27" s="7" t="s">
        <v>90</v>
      </c>
      <c r="D27" s="7"/>
      <c r="E27" s="39" t="s">
        <v>17</v>
      </c>
      <c r="G27" s="18" t="s">
        <v>18</v>
      </c>
      <c r="H27" s="7"/>
      <c r="J27" s="17"/>
      <c r="K27" s="18"/>
      <c r="L27" s="7"/>
    </row>
    <row r="28" spans="1:14" ht="26.25" customHeight="1" x14ac:dyDescent="0.15">
      <c r="B28" s="7"/>
      <c r="C28" s="7"/>
      <c r="D28" s="7"/>
      <c r="E28" s="7"/>
      <c r="F28" s="7"/>
      <c r="G28" s="18" t="s">
        <v>19</v>
      </c>
      <c r="J28" s="17"/>
      <c r="K28" s="18"/>
      <c r="L28" s="7"/>
    </row>
    <row r="29" spans="1:14" ht="26.25" customHeight="1" x14ac:dyDescent="0.15">
      <c r="B29" s="7"/>
      <c r="C29" s="7"/>
      <c r="D29" s="7"/>
      <c r="E29" s="7"/>
      <c r="G29" s="18" t="s">
        <v>20</v>
      </c>
      <c r="I29" s="7"/>
      <c r="J29" s="17"/>
      <c r="K29" s="18"/>
      <c r="L29" s="7"/>
    </row>
    <row r="30" spans="1:14" ht="26.25" customHeight="1" x14ac:dyDescent="0.15">
      <c r="B30" s="7"/>
      <c r="C30" s="7"/>
      <c r="D30" s="7"/>
      <c r="E30" s="7"/>
      <c r="F30" s="7"/>
      <c r="G30" s="18" t="s">
        <v>21</v>
      </c>
      <c r="I30" s="7"/>
      <c r="J30" s="8"/>
      <c r="K30" s="7"/>
      <c r="L30" s="7"/>
    </row>
    <row r="31" spans="1:14" ht="26.25" customHeight="1" x14ac:dyDescent="0.15">
      <c r="B31" s="7"/>
      <c r="C31" s="7"/>
      <c r="D31" s="7"/>
      <c r="E31" s="7"/>
      <c r="F31" s="7"/>
      <c r="G31" s="18" t="s">
        <v>22</v>
      </c>
      <c r="I31" s="7"/>
      <c r="J31" s="8"/>
      <c r="K31" s="7"/>
      <c r="L31" s="7"/>
    </row>
    <row r="32" spans="1:14" s="19" customFormat="1" ht="21" customHeight="1" x14ac:dyDescent="0.15">
      <c r="B32" s="20" t="s">
        <v>23</v>
      </c>
      <c r="C32" s="20"/>
      <c r="D32" s="20"/>
      <c r="E32" s="20"/>
      <c r="F32" s="20"/>
      <c r="G32" s="20"/>
      <c r="H32" s="20"/>
      <c r="I32" s="20"/>
      <c r="J32" s="20"/>
      <c r="K32" s="20"/>
    </row>
    <row r="33" spans="2:11" s="19" customFormat="1" ht="15" customHeight="1" x14ac:dyDescent="0.15"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</row>
    <row r="34" spans="2:11" ht="17.25" customHeight="1" x14ac:dyDescent="0.15"/>
  </sheetData>
  <mergeCells count="43">
    <mergeCell ref="A20:C20"/>
    <mergeCell ref="D20:E20"/>
    <mergeCell ref="G20:H20"/>
    <mergeCell ref="A21:I21"/>
    <mergeCell ref="B24:E24"/>
    <mergeCell ref="A18:C18"/>
    <mergeCell ref="D18:E18"/>
    <mergeCell ref="G18:H18"/>
    <mergeCell ref="A19:C19"/>
    <mergeCell ref="D19:E19"/>
    <mergeCell ref="G19:H19"/>
    <mergeCell ref="A16:C16"/>
    <mergeCell ref="D16:E16"/>
    <mergeCell ref="G16:H16"/>
    <mergeCell ref="A17:C17"/>
    <mergeCell ref="D17:E17"/>
    <mergeCell ref="G17:H17"/>
    <mergeCell ref="A14:C14"/>
    <mergeCell ref="D14:E14"/>
    <mergeCell ref="G14:H14"/>
    <mergeCell ref="A15:C15"/>
    <mergeCell ref="D15:E15"/>
    <mergeCell ref="G15:H15"/>
    <mergeCell ref="A12:C12"/>
    <mergeCell ref="D12:E12"/>
    <mergeCell ref="G12:H12"/>
    <mergeCell ref="A13:C13"/>
    <mergeCell ref="D13:E13"/>
    <mergeCell ref="G13:H13"/>
    <mergeCell ref="J9:K9"/>
    <mergeCell ref="A10:C10"/>
    <mergeCell ref="D10:E10"/>
    <mergeCell ref="G10:H10"/>
    <mergeCell ref="A11:C11"/>
    <mergeCell ref="D11:E11"/>
    <mergeCell ref="G11:H11"/>
    <mergeCell ref="E3:I3"/>
    <mergeCell ref="F5:I5"/>
    <mergeCell ref="B8:C8"/>
    <mergeCell ref="A9:C9"/>
    <mergeCell ref="D9:G9"/>
    <mergeCell ref="H9:I9"/>
    <mergeCell ref="D8:I8"/>
  </mergeCells>
  <phoneticPr fontId="5"/>
  <dataValidations disablePrompts="1" count="2">
    <dataValidation type="list" allowBlank="1" showInputMessage="1" showErrorMessage="1" sqref="A9:C9" xr:uid="{00000000-0002-0000-0300-000000000000}">
      <formula1>"納期,履行期限"</formula1>
    </dataValidation>
    <dataValidation type="list" allowBlank="1" showInputMessage="1" showErrorMessage="1" sqref="G10:H10" xr:uid="{00000000-0002-0000-0300-000001000000}">
      <formula1>"数量,予定数量"</formula1>
    </dataValidation>
  </dataValidations>
  <pageMargins left="0.7" right="0.19" top="0.59" bottom="0.39" header="0.51200000000000001" footer="0.27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3"/>
  <sheetViews>
    <sheetView view="pageBreakPreview" zoomScale="55" zoomScaleNormal="100" zoomScaleSheetLayoutView="55" workbookViewId="0">
      <selection activeCell="F4" sqref="F4"/>
    </sheetView>
  </sheetViews>
  <sheetFormatPr defaultColWidth="8.875" defaultRowHeight="13.5" x14ac:dyDescent="0.15"/>
  <cols>
    <col min="1" max="1" width="4.125" style="21" customWidth="1"/>
    <col min="2" max="2" width="53.125" style="21" customWidth="1"/>
    <col min="3" max="3" width="49.75" style="21" customWidth="1"/>
    <col min="4" max="4" width="8.625" style="21" customWidth="1"/>
    <col min="5" max="5" width="10.625" style="21" customWidth="1"/>
    <col min="6" max="6" width="16.625" style="21" customWidth="1"/>
    <col min="7" max="7" width="28.125" style="21" customWidth="1"/>
    <col min="8" max="8" width="22.625" style="21" customWidth="1"/>
    <col min="9" max="9" width="8.875" style="21" customWidth="1"/>
    <col min="10" max="10" width="4.75" style="21" customWidth="1"/>
    <col min="11" max="11" width="2.25" style="21" customWidth="1"/>
    <col min="12" max="253" width="8.875" style="21"/>
    <col min="254" max="254" width="7.25" style="21" customWidth="1"/>
    <col min="255" max="255" width="19.75" style="21" bestFit="1" customWidth="1"/>
    <col min="256" max="256" width="7.875" style="21" customWidth="1"/>
    <col min="257" max="257" width="39.625" style="21" customWidth="1"/>
    <col min="258" max="261" width="8.625" style="21" customWidth="1"/>
    <col min="262" max="262" width="10.625" style="21" customWidth="1"/>
    <col min="263" max="263" width="15.125" style="21" customWidth="1"/>
    <col min="264" max="264" width="7.5" style="21" bestFit="1" customWidth="1"/>
    <col min="265" max="265" width="8.875" style="21" customWidth="1"/>
    <col min="266" max="266" width="4.75" style="21" customWidth="1"/>
    <col min="267" max="267" width="2.25" style="21" customWidth="1"/>
    <col min="268" max="509" width="8.875" style="21"/>
    <col min="510" max="510" width="7.25" style="21" customWidth="1"/>
    <col min="511" max="511" width="19.75" style="21" bestFit="1" customWidth="1"/>
    <col min="512" max="512" width="7.875" style="21" customWidth="1"/>
    <col min="513" max="513" width="39.625" style="21" customWidth="1"/>
    <col min="514" max="517" width="8.625" style="21" customWidth="1"/>
    <col min="518" max="518" width="10.625" style="21" customWidth="1"/>
    <col min="519" max="519" width="15.125" style="21" customWidth="1"/>
    <col min="520" max="520" width="7.5" style="21" bestFit="1" customWidth="1"/>
    <col min="521" max="521" width="8.875" style="21" customWidth="1"/>
    <col min="522" max="522" width="4.75" style="21" customWidth="1"/>
    <col min="523" max="523" width="2.25" style="21" customWidth="1"/>
    <col min="524" max="16384" width="8.875" style="21"/>
  </cols>
  <sheetData>
    <row r="1" spans="1:24" ht="49.5" customHeight="1" x14ac:dyDescent="0.15">
      <c r="B1" s="22"/>
      <c r="C1" s="216" t="s">
        <v>25</v>
      </c>
      <c r="D1" s="217"/>
      <c r="E1" s="218"/>
      <c r="F1" s="23"/>
      <c r="G1" s="24"/>
      <c r="H1" s="24" t="s">
        <v>26</v>
      </c>
    </row>
    <row r="2" spans="1:24" ht="45.75" customHeight="1" x14ac:dyDescent="0.15">
      <c r="B2" s="53" t="str">
        <f>内訳書!B2</f>
        <v>614C1AO0006</v>
      </c>
      <c r="C2" s="23"/>
      <c r="D2" s="23"/>
      <c r="E2" s="23"/>
      <c r="F2" s="23"/>
    </row>
    <row r="3" spans="1:24" s="29" customFormat="1" ht="69.95" customHeight="1" x14ac:dyDescent="0.15">
      <c r="A3" s="25" t="s">
        <v>27</v>
      </c>
      <c r="B3" s="137" t="s">
        <v>28</v>
      </c>
      <c r="C3" s="137" t="s">
        <v>29</v>
      </c>
      <c r="D3" s="138" t="s">
        <v>30</v>
      </c>
      <c r="E3" s="139" t="s">
        <v>31</v>
      </c>
      <c r="F3" s="139" t="s">
        <v>32</v>
      </c>
      <c r="G3" s="26" t="s">
        <v>33</v>
      </c>
      <c r="H3" s="26" t="s">
        <v>89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s="29" customFormat="1" ht="57" customHeight="1" x14ac:dyDescent="0.2">
      <c r="A4" s="135">
        <f>IF(B4="","",1)</f>
        <v>1</v>
      </c>
      <c r="B4" s="40" t="s">
        <v>95</v>
      </c>
      <c r="C4" s="40" t="s">
        <v>96</v>
      </c>
      <c r="D4" s="34" t="s">
        <v>97</v>
      </c>
      <c r="E4" s="51">
        <v>20</v>
      </c>
      <c r="F4" s="136"/>
      <c r="G4" s="43">
        <f>IF(B4="","",IF(ISERROR(E4*F4),"",E4*F4))</f>
        <v>0</v>
      </c>
      <c r="H4" s="43"/>
      <c r="L4" s="32"/>
      <c r="M4" s="32"/>
      <c r="N4" s="33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s="29" customFormat="1" ht="57" customHeight="1" x14ac:dyDescent="0.2">
      <c r="A5" s="135">
        <f>IF(B5="","",A4+1)</f>
        <v>2</v>
      </c>
      <c r="B5" s="40" t="s">
        <v>98</v>
      </c>
      <c r="C5" s="40" t="s">
        <v>99</v>
      </c>
      <c r="D5" s="34" t="s">
        <v>97</v>
      </c>
      <c r="E5" s="51">
        <v>1</v>
      </c>
      <c r="F5" s="136"/>
      <c r="G5" s="43">
        <f t="shared" ref="G5:G39" si="0">IF(B5="","",IF(ISERROR(E5*F5),"",E5*F5))</f>
        <v>0</v>
      </c>
      <c r="H5" s="43"/>
      <c r="L5" s="32"/>
      <c r="M5" s="32"/>
      <c r="N5" s="33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s="29" customFormat="1" ht="57" customHeight="1" x14ac:dyDescent="0.2">
      <c r="A6" s="135">
        <f t="shared" ref="A6:A54" si="1">IF(B6="","",A5+1)</f>
        <v>3</v>
      </c>
      <c r="B6" s="40" t="s">
        <v>98</v>
      </c>
      <c r="C6" s="40" t="s">
        <v>100</v>
      </c>
      <c r="D6" s="34" t="s">
        <v>97</v>
      </c>
      <c r="E6" s="51">
        <v>4</v>
      </c>
      <c r="F6" s="136"/>
      <c r="G6" s="43">
        <f t="shared" si="0"/>
        <v>0</v>
      </c>
      <c r="H6" s="43"/>
      <c r="L6" s="32"/>
      <c r="M6" s="32"/>
      <c r="N6" s="33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s="29" customFormat="1" ht="57" customHeight="1" x14ac:dyDescent="0.2">
      <c r="A7" s="135">
        <f t="shared" si="1"/>
        <v>4</v>
      </c>
      <c r="B7" s="40" t="s">
        <v>101</v>
      </c>
      <c r="C7" s="40" t="s">
        <v>102</v>
      </c>
      <c r="D7" s="34" t="s">
        <v>97</v>
      </c>
      <c r="E7" s="51">
        <v>3</v>
      </c>
      <c r="F7" s="136"/>
      <c r="G7" s="43">
        <f t="shared" si="0"/>
        <v>0</v>
      </c>
      <c r="H7" s="43"/>
      <c r="L7" s="32"/>
      <c r="M7" s="32"/>
      <c r="N7" s="33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s="29" customFormat="1" ht="57" customHeight="1" x14ac:dyDescent="0.2">
      <c r="A8" s="135">
        <f t="shared" si="1"/>
        <v>5</v>
      </c>
      <c r="B8" s="40" t="s">
        <v>101</v>
      </c>
      <c r="C8" s="40" t="s">
        <v>103</v>
      </c>
      <c r="D8" s="34" t="s">
        <v>97</v>
      </c>
      <c r="E8" s="51">
        <v>3</v>
      </c>
      <c r="F8" s="136"/>
      <c r="G8" s="43">
        <f t="shared" si="0"/>
        <v>0</v>
      </c>
      <c r="H8" s="43"/>
      <c r="L8" s="32"/>
      <c r="M8" s="32"/>
      <c r="N8" s="33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s="29" customFormat="1" ht="57" customHeight="1" x14ac:dyDescent="0.2">
      <c r="A9" s="135">
        <f t="shared" si="1"/>
        <v>6</v>
      </c>
      <c r="B9" s="40" t="s">
        <v>101</v>
      </c>
      <c r="C9" s="40" t="s">
        <v>104</v>
      </c>
      <c r="D9" s="34" t="s">
        <v>97</v>
      </c>
      <c r="E9" s="51">
        <v>3</v>
      </c>
      <c r="F9" s="136"/>
      <c r="G9" s="43">
        <f t="shared" si="0"/>
        <v>0</v>
      </c>
      <c r="H9" s="43"/>
      <c r="L9" s="32"/>
      <c r="M9" s="32"/>
      <c r="N9" s="33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s="29" customFormat="1" ht="57" customHeight="1" x14ac:dyDescent="0.2">
      <c r="A10" s="31" t="str">
        <f t="shared" si="1"/>
        <v/>
      </c>
      <c r="B10" s="40"/>
      <c r="C10" s="147" t="s">
        <v>92</v>
      </c>
      <c r="D10" s="34"/>
      <c r="E10" s="51"/>
      <c r="F10" s="50"/>
      <c r="G10" s="43" t="str">
        <f t="shared" si="0"/>
        <v/>
      </c>
      <c r="H10" s="43"/>
      <c r="L10" s="32"/>
      <c r="M10" s="32"/>
      <c r="N10" s="33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s="29" customFormat="1" ht="57" customHeight="1" x14ac:dyDescent="0.2">
      <c r="A11" s="31" t="str">
        <f t="shared" si="1"/>
        <v/>
      </c>
      <c r="B11" s="40"/>
      <c r="C11" s="40"/>
      <c r="D11" s="34"/>
      <c r="E11" s="51"/>
      <c r="F11" s="50"/>
      <c r="G11" s="43" t="str">
        <f t="shared" si="0"/>
        <v/>
      </c>
      <c r="H11" s="43"/>
      <c r="L11" s="32"/>
      <c r="M11" s="32"/>
      <c r="N11" s="33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s="29" customFormat="1" ht="57" customHeight="1" x14ac:dyDescent="0.2">
      <c r="A12" s="31" t="str">
        <f t="shared" si="1"/>
        <v/>
      </c>
      <c r="B12" s="40"/>
      <c r="C12" s="40"/>
      <c r="D12" s="34"/>
      <c r="E12" s="51"/>
      <c r="F12" s="50"/>
      <c r="G12" s="43" t="str">
        <f t="shared" si="0"/>
        <v/>
      </c>
      <c r="H12" s="43"/>
      <c r="L12" s="32"/>
      <c r="M12" s="32"/>
      <c r="N12" s="33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s="29" customFormat="1" ht="57" customHeight="1" x14ac:dyDescent="0.2">
      <c r="A13" s="31" t="str">
        <f t="shared" si="1"/>
        <v/>
      </c>
      <c r="B13" s="40"/>
      <c r="C13" s="40"/>
      <c r="D13" s="34"/>
      <c r="E13" s="51"/>
      <c r="F13" s="50"/>
      <c r="G13" s="43" t="str">
        <f t="shared" si="0"/>
        <v/>
      </c>
      <c r="H13" s="43"/>
      <c r="L13" s="32"/>
      <c r="M13" s="32"/>
      <c r="N13" s="33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s="29" customFormat="1" ht="57" customHeight="1" x14ac:dyDescent="0.2">
      <c r="A14" s="31" t="str">
        <f t="shared" si="1"/>
        <v/>
      </c>
      <c r="B14" s="40"/>
      <c r="C14" s="40"/>
      <c r="D14" s="34"/>
      <c r="E14" s="51"/>
      <c r="F14" s="50"/>
      <c r="G14" s="43" t="str">
        <f t="shared" si="0"/>
        <v/>
      </c>
      <c r="H14" s="43"/>
      <c r="L14" s="32"/>
      <c r="M14" s="32"/>
      <c r="N14" s="33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s="29" customFormat="1" ht="57" customHeight="1" x14ac:dyDescent="0.2">
      <c r="A15" s="31" t="str">
        <f t="shared" si="1"/>
        <v/>
      </c>
      <c r="B15" s="40"/>
      <c r="C15" s="40"/>
      <c r="D15" s="34"/>
      <c r="E15" s="51"/>
      <c r="F15" s="50"/>
      <c r="G15" s="43" t="str">
        <f t="shared" si="0"/>
        <v/>
      </c>
      <c r="H15" s="43"/>
      <c r="L15" s="32"/>
      <c r="M15" s="32"/>
      <c r="N15" s="33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s="29" customFormat="1" ht="57" customHeight="1" x14ac:dyDescent="0.2">
      <c r="A16" s="31" t="str">
        <f t="shared" si="1"/>
        <v/>
      </c>
      <c r="B16" s="40"/>
      <c r="C16" s="40"/>
      <c r="D16" s="34"/>
      <c r="E16" s="51"/>
      <c r="F16" s="50"/>
      <c r="G16" s="43" t="str">
        <f t="shared" si="0"/>
        <v/>
      </c>
      <c r="H16" s="43"/>
      <c r="L16" s="32"/>
      <c r="M16" s="32"/>
      <c r="N16" s="33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s="29" customFormat="1" ht="57" customHeight="1" x14ac:dyDescent="0.2">
      <c r="A17" s="31" t="str">
        <f t="shared" si="1"/>
        <v/>
      </c>
      <c r="B17" s="40"/>
      <c r="C17" s="40"/>
      <c r="D17" s="34"/>
      <c r="E17" s="51"/>
      <c r="F17" s="50"/>
      <c r="G17" s="43" t="str">
        <f t="shared" si="0"/>
        <v/>
      </c>
      <c r="H17" s="43"/>
      <c r="L17" s="32"/>
      <c r="M17" s="32"/>
      <c r="N17" s="33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s="29" customFormat="1" ht="57" customHeight="1" x14ac:dyDescent="0.2">
      <c r="A18" s="31" t="str">
        <f t="shared" si="1"/>
        <v/>
      </c>
      <c r="B18" s="40"/>
      <c r="C18" s="40"/>
      <c r="D18" s="34"/>
      <c r="E18" s="51"/>
      <c r="F18" s="50"/>
      <c r="G18" s="43" t="str">
        <f t="shared" si="0"/>
        <v/>
      </c>
      <c r="H18" s="43"/>
      <c r="L18" s="215"/>
      <c r="M18" s="215"/>
      <c r="N18" s="33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s="29" customFormat="1" ht="57" customHeight="1" x14ac:dyDescent="0.2">
      <c r="A19" s="31" t="str">
        <f t="shared" si="1"/>
        <v/>
      </c>
      <c r="B19" s="40"/>
      <c r="C19" s="40"/>
      <c r="D19" s="34"/>
      <c r="E19" s="51"/>
      <c r="F19" s="50"/>
      <c r="G19" s="43" t="str">
        <f t="shared" si="0"/>
        <v/>
      </c>
      <c r="H19" s="43"/>
      <c r="L19" s="215"/>
      <c r="M19" s="215"/>
      <c r="N19" s="33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29" customFormat="1" ht="57" customHeight="1" x14ac:dyDescent="0.2">
      <c r="A20" s="31" t="str">
        <f t="shared" si="1"/>
        <v/>
      </c>
      <c r="B20" s="40"/>
      <c r="C20" s="40"/>
      <c r="D20" s="34"/>
      <c r="E20" s="51"/>
      <c r="F20" s="50"/>
      <c r="G20" s="43" t="str">
        <f t="shared" si="0"/>
        <v/>
      </c>
      <c r="H20" s="43"/>
      <c r="L20" s="215"/>
      <c r="M20" s="215"/>
      <c r="N20" s="33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29" customFormat="1" ht="57" customHeight="1" x14ac:dyDescent="0.2">
      <c r="A21" s="31" t="str">
        <f t="shared" si="1"/>
        <v/>
      </c>
      <c r="B21" s="40"/>
      <c r="C21" s="40"/>
      <c r="D21" s="34"/>
      <c r="E21" s="51"/>
      <c r="F21" s="50"/>
      <c r="G21" s="43" t="str">
        <f t="shared" si="0"/>
        <v/>
      </c>
      <c r="H21" s="43"/>
      <c r="L21" s="215"/>
      <c r="M21" s="215"/>
      <c r="N21" s="33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29" customFormat="1" ht="57" customHeight="1" x14ac:dyDescent="0.2">
      <c r="A22" s="31" t="str">
        <f t="shared" si="1"/>
        <v/>
      </c>
      <c r="B22" s="40"/>
      <c r="C22" s="40"/>
      <c r="D22" s="34"/>
      <c r="E22" s="51"/>
      <c r="F22" s="50"/>
      <c r="G22" s="43" t="str">
        <f t="shared" si="0"/>
        <v/>
      </c>
      <c r="H22" s="43"/>
      <c r="L22" s="215"/>
      <c r="M22" s="215"/>
      <c r="N22" s="33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1:24" s="29" customFormat="1" ht="57" customHeight="1" x14ac:dyDescent="0.2">
      <c r="A23" s="31" t="str">
        <f t="shared" si="1"/>
        <v/>
      </c>
      <c r="B23" s="40"/>
      <c r="C23" s="40"/>
      <c r="D23" s="34"/>
      <c r="E23" s="51"/>
      <c r="F23" s="50"/>
      <c r="G23" s="43" t="str">
        <f t="shared" si="0"/>
        <v/>
      </c>
      <c r="H23" s="43"/>
      <c r="L23" s="215"/>
      <c r="M23" s="215"/>
      <c r="N23" s="33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1:24" s="29" customFormat="1" ht="57" customHeight="1" x14ac:dyDescent="0.2">
      <c r="A24" s="31" t="str">
        <f t="shared" si="1"/>
        <v/>
      </c>
      <c r="B24" s="40"/>
      <c r="C24" s="40"/>
      <c r="D24" s="34"/>
      <c r="E24" s="51"/>
      <c r="F24" s="50"/>
      <c r="G24" s="43" t="str">
        <f t="shared" si="0"/>
        <v/>
      </c>
      <c r="H24" s="43"/>
      <c r="L24" s="215"/>
      <c r="M24" s="215"/>
      <c r="N24" s="33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1:24" s="29" customFormat="1" ht="57" customHeight="1" x14ac:dyDescent="0.2">
      <c r="A25" s="31" t="str">
        <f t="shared" si="1"/>
        <v/>
      </c>
      <c r="B25" s="40"/>
      <c r="C25" s="40"/>
      <c r="D25" s="34"/>
      <c r="E25" s="51"/>
      <c r="F25" s="50"/>
      <c r="G25" s="43" t="str">
        <f t="shared" si="0"/>
        <v/>
      </c>
      <c r="H25" s="43"/>
      <c r="L25" s="215"/>
      <c r="M25" s="215"/>
      <c r="N25" s="33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29" customFormat="1" ht="57" customHeight="1" x14ac:dyDescent="0.2">
      <c r="A26" s="31" t="str">
        <f t="shared" si="1"/>
        <v/>
      </c>
      <c r="B26" s="40"/>
      <c r="C26" s="40"/>
      <c r="D26" s="34"/>
      <c r="E26" s="51"/>
      <c r="F26" s="50"/>
      <c r="G26" s="43" t="str">
        <f t="shared" si="0"/>
        <v/>
      </c>
      <c r="H26" s="43"/>
      <c r="L26" s="45"/>
      <c r="M26" s="45"/>
      <c r="N26" s="33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s="29" customFormat="1" ht="57" customHeight="1" x14ac:dyDescent="0.2">
      <c r="A27" s="31" t="str">
        <f t="shared" si="1"/>
        <v/>
      </c>
      <c r="B27" s="40"/>
      <c r="C27" s="40"/>
      <c r="D27" s="34"/>
      <c r="E27" s="51"/>
      <c r="F27" s="50"/>
      <c r="G27" s="43" t="str">
        <f t="shared" si="0"/>
        <v/>
      </c>
      <c r="H27" s="43"/>
      <c r="L27" s="215"/>
      <c r="M27" s="215"/>
      <c r="N27" s="33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s="29" customFormat="1" ht="57" customHeight="1" x14ac:dyDescent="0.2">
      <c r="A28" s="31" t="str">
        <f t="shared" si="1"/>
        <v/>
      </c>
      <c r="B28" s="40"/>
      <c r="C28" s="40"/>
      <c r="D28" s="34"/>
      <c r="E28" s="51"/>
      <c r="F28" s="50"/>
      <c r="G28" s="43" t="str">
        <f t="shared" si="0"/>
        <v/>
      </c>
      <c r="H28" s="43"/>
      <c r="L28" s="215"/>
      <c r="M28" s="215"/>
      <c r="N28" s="33"/>
      <c r="O28" s="35"/>
      <c r="P28" s="35"/>
      <c r="Q28" s="35"/>
      <c r="R28" s="35"/>
      <c r="S28" s="35"/>
      <c r="T28" s="35"/>
      <c r="U28" s="35"/>
      <c r="V28" s="35"/>
      <c r="W28" s="35"/>
      <c r="X28" s="35"/>
    </row>
    <row r="29" spans="1:24" s="29" customFormat="1" ht="58.5" customHeight="1" x14ac:dyDescent="0.15">
      <c r="A29" s="31" t="str">
        <f t="shared" si="1"/>
        <v/>
      </c>
      <c r="B29" s="40"/>
      <c r="C29" s="40"/>
      <c r="D29" s="34"/>
      <c r="E29" s="51"/>
      <c r="F29" s="50"/>
      <c r="G29" s="43" t="str">
        <f t="shared" si="0"/>
        <v/>
      </c>
      <c r="H29" s="43"/>
      <c r="L29" s="30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ht="58.5" customHeight="1" x14ac:dyDescent="0.15">
      <c r="A30" s="31" t="str">
        <f t="shared" si="1"/>
        <v/>
      </c>
      <c r="B30" s="40"/>
      <c r="C30" s="40"/>
      <c r="D30" s="34"/>
      <c r="E30" s="51"/>
      <c r="F30" s="50"/>
      <c r="G30" s="43" t="str">
        <f t="shared" si="0"/>
        <v/>
      </c>
      <c r="H30" s="43"/>
    </row>
    <row r="31" spans="1:24" ht="58.5" customHeight="1" x14ac:dyDescent="0.15">
      <c r="A31" s="31" t="str">
        <f t="shared" si="1"/>
        <v/>
      </c>
      <c r="B31" s="40"/>
      <c r="C31" s="40"/>
      <c r="D31" s="34"/>
      <c r="E31" s="51"/>
      <c r="F31" s="50"/>
      <c r="G31" s="43" t="str">
        <f t="shared" si="0"/>
        <v/>
      </c>
      <c r="H31" s="43"/>
    </row>
    <row r="32" spans="1:24" ht="58.5" customHeight="1" x14ac:dyDescent="0.15">
      <c r="A32" s="31" t="str">
        <f t="shared" si="1"/>
        <v/>
      </c>
      <c r="B32" s="40"/>
      <c r="C32" s="40"/>
      <c r="D32" s="34"/>
      <c r="E32" s="51"/>
      <c r="F32" s="50"/>
      <c r="G32" s="43" t="str">
        <f t="shared" si="0"/>
        <v/>
      </c>
      <c r="H32" s="43"/>
    </row>
    <row r="33" spans="1:8" ht="58.5" customHeight="1" x14ac:dyDescent="0.15">
      <c r="A33" s="31" t="str">
        <f t="shared" si="1"/>
        <v/>
      </c>
      <c r="B33" s="40"/>
      <c r="C33" s="40"/>
      <c r="D33" s="34"/>
      <c r="E33" s="51"/>
      <c r="F33" s="50"/>
      <c r="G33" s="43" t="str">
        <f t="shared" si="0"/>
        <v/>
      </c>
      <c r="H33" s="43"/>
    </row>
    <row r="34" spans="1:8" ht="58.5" customHeight="1" x14ac:dyDescent="0.15">
      <c r="A34" s="31" t="str">
        <f t="shared" si="1"/>
        <v/>
      </c>
      <c r="B34" s="40"/>
      <c r="C34" s="40"/>
      <c r="D34" s="34"/>
      <c r="E34" s="51"/>
      <c r="F34" s="50"/>
      <c r="G34" s="43" t="str">
        <f t="shared" si="0"/>
        <v/>
      </c>
      <c r="H34" s="43"/>
    </row>
    <row r="35" spans="1:8" ht="58.5" customHeight="1" x14ac:dyDescent="0.15">
      <c r="A35" s="31" t="str">
        <f t="shared" si="1"/>
        <v/>
      </c>
      <c r="B35" s="40"/>
      <c r="C35" s="40"/>
      <c r="D35" s="34"/>
      <c r="E35" s="51"/>
      <c r="F35" s="50"/>
      <c r="G35" s="43" t="str">
        <f t="shared" si="0"/>
        <v/>
      </c>
      <c r="H35" s="43"/>
    </row>
    <row r="36" spans="1:8" ht="58.5" customHeight="1" x14ac:dyDescent="0.15">
      <c r="A36" s="31" t="str">
        <f t="shared" si="1"/>
        <v/>
      </c>
      <c r="B36" s="40"/>
      <c r="C36" s="40"/>
      <c r="D36" s="34"/>
      <c r="E36" s="51"/>
      <c r="F36" s="50"/>
      <c r="G36" s="43" t="str">
        <f t="shared" si="0"/>
        <v/>
      </c>
      <c r="H36" s="43"/>
    </row>
    <row r="37" spans="1:8" ht="58.5" customHeight="1" x14ac:dyDescent="0.15">
      <c r="A37" s="31" t="str">
        <f t="shared" si="1"/>
        <v/>
      </c>
      <c r="B37" s="40"/>
      <c r="C37" s="40"/>
      <c r="D37" s="34"/>
      <c r="E37" s="51"/>
      <c r="F37" s="50"/>
      <c r="G37" s="43" t="str">
        <f t="shared" si="0"/>
        <v/>
      </c>
      <c r="H37" s="43"/>
    </row>
    <row r="38" spans="1:8" ht="58.5" customHeight="1" x14ac:dyDescent="0.15">
      <c r="A38" s="31" t="str">
        <f t="shared" si="1"/>
        <v/>
      </c>
      <c r="B38" s="40"/>
      <c r="C38" s="40"/>
      <c r="D38" s="34"/>
      <c r="E38" s="51"/>
      <c r="F38" s="50"/>
      <c r="G38" s="43" t="str">
        <f t="shared" si="0"/>
        <v/>
      </c>
      <c r="H38" s="43"/>
    </row>
    <row r="39" spans="1:8" ht="58.5" customHeight="1" x14ac:dyDescent="0.15">
      <c r="A39" s="31" t="str">
        <f t="shared" si="1"/>
        <v/>
      </c>
      <c r="B39" s="40"/>
      <c r="C39" s="40"/>
      <c r="D39" s="34"/>
      <c r="E39" s="51"/>
      <c r="F39" s="50"/>
      <c r="G39" s="43" t="str">
        <f t="shared" si="0"/>
        <v/>
      </c>
      <c r="H39" s="43"/>
    </row>
    <row r="40" spans="1:8" ht="58.5" customHeight="1" x14ac:dyDescent="0.15">
      <c r="A40" s="31" t="str">
        <f t="shared" si="1"/>
        <v/>
      </c>
      <c r="B40" s="40"/>
      <c r="C40" s="40"/>
      <c r="D40" s="34"/>
      <c r="E40" s="51"/>
      <c r="F40" s="50"/>
      <c r="G40" s="43" t="str">
        <f t="shared" ref="G40:G53" si="2">IF(B40="","",IF(ISERROR(E40*F40),"",E40*F40))</f>
        <v/>
      </c>
      <c r="H40" s="43"/>
    </row>
    <row r="41" spans="1:8" ht="58.5" customHeight="1" x14ac:dyDescent="0.15">
      <c r="A41" s="31" t="str">
        <f t="shared" si="1"/>
        <v/>
      </c>
      <c r="B41" s="40"/>
      <c r="C41" s="40"/>
      <c r="D41" s="34"/>
      <c r="E41" s="51"/>
      <c r="F41" s="50"/>
      <c r="G41" s="43" t="str">
        <f t="shared" si="2"/>
        <v/>
      </c>
      <c r="H41" s="43"/>
    </row>
    <row r="42" spans="1:8" ht="58.5" customHeight="1" x14ac:dyDescent="0.15">
      <c r="A42" s="31" t="str">
        <f t="shared" si="1"/>
        <v/>
      </c>
      <c r="B42" s="40"/>
      <c r="C42" s="40"/>
      <c r="D42" s="34"/>
      <c r="E42" s="51"/>
      <c r="F42" s="50"/>
      <c r="G42" s="43" t="str">
        <f t="shared" si="2"/>
        <v/>
      </c>
      <c r="H42" s="43"/>
    </row>
    <row r="43" spans="1:8" ht="58.5" customHeight="1" x14ac:dyDescent="0.15">
      <c r="A43" s="31" t="str">
        <f t="shared" si="1"/>
        <v/>
      </c>
      <c r="B43" s="40"/>
      <c r="C43" s="40"/>
      <c r="D43" s="34"/>
      <c r="E43" s="51"/>
      <c r="F43" s="50"/>
      <c r="G43" s="43" t="str">
        <f t="shared" si="2"/>
        <v/>
      </c>
      <c r="H43" s="43"/>
    </row>
    <row r="44" spans="1:8" ht="58.5" customHeight="1" x14ac:dyDescent="0.15">
      <c r="A44" s="31" t="str">
        <f t="shared" si="1"/>
        <v/>
      </c>
      <c r="B44" s="40"/>
      <c r="C44" s="40"/>
      <c r="D44" s="34"/>
      <c r="E44" s="51"/>
      <c r="F44" s="50"/>
      <c r="G44" s="43" t="str">
        <f t="shared" si="2"/>
        <v/>
      </c>
      <c r="H44" s="43"/>
    </row>
    <row r="45" spans="1:8" ht="58.5" customHeight="1" x14ac:dyDescent="0.15">
      <c r="A45" s="31" t="str">
        <f t="shared" si="1"/>
        <v/>
      </c>
      <c r="B45" s="40"/>
      <c r="C45" s="40"/>
      <c r="D45" s="34"/>
      <c r="E45" s="51"/>
      <c r="F45" s="50"/>
      <c r="G45" s="43" t="str">
        <f t="shared" si="2"/>
        <v/>
      </c>
      <c r="H45" s="43"/>
    </row>
    <row r="46" spans="1:8" ht="58.5" customHeight="1" x14ac:dyDescent="0.15">
      <c r="A46" s="31" t="str">
        <f t="shared" si="1"/>
        <v/>
      </c>
      <c r="B46" s="40"/>
      <c r="C46" s="40"/>
      <c r="D46" s="34"/>
      <c r="E46" s="51"/>
      <c r="F46" s="50"/>
      <c r="G46" s="43" t="str">
        <f t="shared" si="2"/>
        <v/>
      </c>
      <c r="H46" s="43"/>
    </row>
    <row r="47" spans="1:8" ht="58.5" customHeight="1" x14ac:dyDescent="0.15">
      <c r="A47" s="31" t="str">
        <f t="shared" si="1"/>
        <v/>
      </c>
      <c r="B47" s="40"/>
      <c r="C47" s="40"/>
      <c r="D47" s="34"/>
      <c r="E47" s="51"/>
      <c r="F47" s="50"/>
      <c r="G47" s="43" t="str">
        <f t="shared" si="2"/>
        <v/>
      </c>
      <c r="H47" s="43"/>
    </row>
    <row r="48" spans="1:8" ht="58.5" customHeight="1" x14ac:dyDescent="0.15">
      <c r="A48" s="31" t="str">
        <f t="shared" si="1"/>
        <v/>
      </c>
      <c r="B48" s="40"/>
      <c r="C48" s="147"/>
      <c r="D48" s="34"/>
      <c r="E48" s="51"/>
      <c r="F48" s="50"/>
      <c r="G48" s="43" t="str">
        <f t="shared" si="2"/>
        <v/>
      </c>
      <c r="H48" s="43"/>
    </row>
    <row r="49" spans="1:8" ht="58.5" customHeight="1" x14ac:dyDescent="0.15">
      <c r="A49" s="31" t="str">
        <f t="shared" si="1"/>
        <v/>
      </c>
      <c r="B49" s="40"/>
      <c r="C49" s="40"/>
      <c r="D49" s="34"/>
      <c r="E49" s="51"/>
      <c r="F49" s="50"/>
      <c r="G49" s="43" t="str">
        <f t="shared" si="2"/>
        <v/>
      </c>
      <c r="H49" s="43"/>
    </row>
    <row r="50" spans="1:8" ht="58.5" customHeight="1" x14ac:dyDescent="0.15">
      <c r="A50" s="31" t="str">
        <f t="shared" si="1"/>
        <v/>
      </c>
      <c r="B50" s="40"/>
      <c r="C50" s="40"/>
      <c r="D50" s="34"/>
      <c r="E50" s="51"/>
      <c r="F50" s="50"/>
      <c r="G50" s="43" t="str">
        <f t="shared" si="2"/>
        <v/>
      </c>
      <c r="H50" s="43"/>
    </row>
    <row r="51" spans="1:8" ht="58.5" customHeight="1" x14ac:dyDescent="0.15">
      <c r="A51" s="31" t="str">
        <f t="shared" si="1"/>
        <v/>
      </c>
      <c r="B51" s="40"/>
      <c r="C51" s="40"/>
      <c r="D51" s="34"/>
      <c r="E51" s="51"/>
      <c r="F51" s="50"/>
      <c r="G51" s="43" t="str">
        <f t="shared" si="2"/>
        <v/>
      </c>
      <c r="H51" s="43"/>
    </row>
    <row r="52" spans="1:8" ht="58.5" customHeight="1" x14ac:dyDescent="0.15">
      <c r="A52" s="31" t="str">
        <f t="shared" si="1"/>
        <v/>
      </c>
      <c r="B52" s="40"/>
      <c r="C52" s="40"/>
      <c r="D52" s="34"/>
      <c r="E52" s="51"/>
      <c r="F52" s="50"/>
      <c r="G52" s="43" t="str">
        <f t="shared" si="2"/>
        <v/>
      </c>
      <c r="H52" s="43"/>
    </row>
    <row r="53" spans="1:8" ht="58.5" customHeight="1" x14ac:dyDescent="0.15">
      <c r="A53" s="31" t="str">
        <f t="shared" si="1"/>
        <v/>
      </c>
      <c r="B53" s="40"/>
      <c r="C53" s="40"/>
      <c r="D53" s="34"/>
      <c r="E53" s="51"/>
      <c r="F53" s="50"/>
      <c r="G53" s="43" t="str">
        <f t="shared" si="2"/>
        <v/>
      </c>
      <c r="H53" s="43"/>
    </row>
    <row r="54" spans="1:8" ht="62.25" customHeight="1" x14ac:dyDescent="0.15">
      <c r="A54" s="31" t="str">
        <f t="shared" si="1"/>
        <v/>
      </c>
      <c r="B54" s="40"/>
      <c r="C54" s="40"/>
      <c r="D54" s="34"/>
      <c r="E54" s="51"/>
      <c r="F54" s="50"/>
      <c r="G54" s="43" t="str">
        <f>IF(B54="","",IF(ISERROR(E54*F54),"",E54*F54))</f>
        <v/>
      </c>
      <c r="H54" s="43"/>
    </row>
    <row r="55" spans="1:8" ht="58.5" customHeight="1" x14ac:dyDescent="0.15">
      <c r="A55" s="31" t="str">
        <f t="shared" ref="A55:A63" si="3">IF(B55="","",A54+1)</f>
        <v/>
      </c>
      <c r="B55" s="40"/>
      <c r="C55" s="40"/>
      <c r="D55" s="34"/>
      <c r="E55" s="51"/>
      <c r="F55" s="50"/>
      <c r="G55" s="43" t="str">
        <f t="shared" ref="G55:G62" si="4">IF(B55="","",IF(ISERROR(E55*F55),"",E55*F55))</f>
        <v/>
      </c>
      <c r="H55" s="43"/>
    </row>
    <row r="56" spans="1:8" ht="58.5" customHeight="1" x14ac:dyDescent="0.15">
      <c r="A56" s="31" t="str">
        <f t="shared" si="3"/>
        <v/>
      </c>
      <c r="B56" s="40"/>
      <c r="C56" s="40"/>
      <c r="D56" s="34"/>
      <c r="E56" s="51"/>
      <c r="F56" s="50"/>
      <c r="G56" s="43" t="str">
        <f t="shared" si="4"/>
        <v/>
      </c>
      <c r="H56" s="43"/>
    </row>
    <row r="57" spans="1:8" ht="58.5" customHeight="1" x14ac:dyDescent="0.15">
      <c r="A57" s="31" t="str">
        <f t="shared" si="3"/>
        <v/>
      </c>
      <c r="B57" s="40"/>
      <c r="C57" s="40"/>
      <c r="D57" s="34"/>
      <c r="E57" s="51"/>
      <c r="F57" s="50"/>
      <c r="G57" s="43" t="str">
        <f t="shared" si="4"/>
        <v/>
      </c>
      <c r="H57" s="43"/>
    </row>
    <row r="58" spans="1:8" ht="58.5" customHeight="1" x14ac:dyDescent="0.15">
      <c r="A58" s="31" t="str">
        <f t="shared" si="3"/>
        <v/>
      </c>
      <c r="B58" s="40"/>
      <c r="C58" s="40"/>
      <c r="D58" s="34"/>
      <c r="E58" s="51"/>
      <c r="F58" s="50"/>
      <c r="G58" s="43" t="str">
        <f t="shared" si="4"/>
        <v/>
      </c>
      <c r="H58" s="43"/>
    </row>
    <row r="59" spans="1:8" ht="58.5" customHeight="1" x14ac:dyDescent="0.15">
      <c r="A59" s="31" t="str">
        <f t="shared" si="3"/>
        <v/>
      </c>
      <c r="B59" s="40"/>
      <c r="C59" s="40"/>
      <c r="D59" s="34"/>
      <c r="E59" s="51"/>
      <c r="F59" s="50"/>
      <c r="G59" s="43" t="str">
        <f t="shared" si="4"/>
        <v/>
      </c>
      <c r="H59" s="43"/>
    </row>
    <row r="60" spans="1:8" ht="58.5" customHeight="1" x14ac:dyDescent="0.15">
      <c r="A60" s="31" t="str">
        <f t="shared" si="3"/>
        <v/>
      </c>
      <c r="B60" s="40"/>
      <c r="C60" s="147"/>
      <c r="D60" s="34"/>
      <c r="E60" s="51"/>
      <c r="F60" s="50"/>
      <c r="G60" s="43" t="str">
        <f t="shared" si="4"/>
        <v/>
      </c>
      <c r="H60" s="43"/>
    </row>
    <row r="61" spans="1:8" ht="58.5" customHeight="1" x14ac:dyDescent="0.15">
      <c r="A61" s="31" t="str">
        <f t="shared" si="3"/>
        <v/>
      </c>
      <c r="B61" s="40"/>
      <c r="C61" s="40"/>
      <c r="D61" s="34"/>
      <c r="E61" s="51"/>
      <c r="F61" s="50"/>
      <c r="G61" s="43" t="str">
        <f t="shared" si="4"/>
        <v/>
      </c>
      <c r="H61" s="43"/>
    </row>
    <row r="62" spans="1:8" ht="58.5" customHeight="1" x14ac:dyDescent="0.15">
      <c r="A62" s="31" t="str">
        <f t="shared" si="3"/>
        <v/>
      </c>
      <c r="B62" s="40"/>
      <c r="C62" s="40"/>
      <c r="D62" s="34"/>
      <c r="E62" s="51"/>
      <c r="F62" s="50"/>
      <c r="G62" s="43" t="str">
        <f t="shared" si="4"/>
        <v/>
      </c>
      <c r="H62" s="43"/>
    </row>
    <row r="63" spans="1:8" ht="62.25" customHeight="1" x14ac:dyDescent="0.15">
      <c r="A63" s="31" t="str">
        <f t="shared" si="3"/>
        <v/>
      </c>
      <c r="B63" s="40"/>
      <c r="C63" s="147" t="s">
        <v>91</v>
      </c>
      <c r="D63" s="34"/>
      <c r="E63" s="51"/>
      <c r="F63" s="50"/>
      <c r="G63" s="43">
        <f ca="1">SUM(G4:G63)</f>
        <v>0</v>
      </c>
      <c r="H63" s="43"/>
    </row>
  </sheetData>
  <mergeCells count="11">
    <mergeCell ref="L27:M27"/>
    <mergeCell ref="L28:M28"/>
    <mergeCell ref="L25:M25"/>
    <mergeCell ref="C1:E1"/>
    <mergeCell ref="L18:M18"/>
    <mergeCell ref="L19:M19"/>
    <mergeCell ref="L20:M20"/>
    <mergeCell ref="L21:M21"/>
    <mergeCell ref="L22:M22"/>
    <mergeCell ref="L23:M23"/>
    <mergeCell ref="L24:M24"/>
  </mergeCells>
  <phoneticPr fontId="5"/>
  <printOptions horizontalCentered="1"/>
  <pageMargins left="0.98425196850393704" right="0.78740157480314965" top="0.78740157480314965" bottom="0.78740157480314965" header="0.31496062992125984" footer="0.31496062992125984"/>
  <pageSetup paperSize="9" scale="39" orientation="portrait" r:id="rId1"/>
  <rowBreaks count="1" manualBreakCount="1">
    <brk id="3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Normal="100" workbookViewId="0">
      <selection activeCell="B15" sqref="B15"/>
    </sheetView>
  </sheetViews>
  <sheetFormatPr defaultRowHeight="27" customHeight="1" x14ac:dyDescent="0.2"/>
  <cols>
    <col min="1" max="1" width="20.125" style="103" customWidth="1"/>
    <col min="2" max="2" width="40.875" style="130" customWidth="1"/>
    <col min="3" max="3" width="8.375" style="132" customWidth="1"/>
    <col min="4" max="16384" width="9" style="103"/>
  </cols>
  <sheetData>
    <row r="1" spans="1:3" ht="27" customHeight="1" x14ac:dyDescent="0.2">
      <c r="A1" s="100" t="s">
        <v>21</v>
      </c>
      <c r="B1" s="101" t="s">
        <v>70</v>
      </c>
      <c r="C1" s="102"/>
    </row>
    <row r="2" spans="1:3" ht="27" customHeight="1" x14ac:dyDescent="0.2">
      <c r="A2" s="104" t="s">
        <v>71</v>
      </c>
      <c r="B2" s="146">
        <v>46209</v>
      </c>
      <c r="C2" s="102"/>
    </row>
    <row r="3" spans="1:3" ht="27" customHeight="1" x14ac:dyDescent="0.2">
      <c r="A3" s="105" t="s">
        <v>72</v>
      </c>
      <c r="B3" s="140">
        <v>204</v>
      </c>
      <c r="C3" s="102"/>
    </row>
    <row r="4" spans="1:3" ht="27" customHeight="1" x14ac:dyDescent="0.2">
      <c r="A4" s="100" t="s">
        <v>73</v>
      </c>
      <c r="B4" s="106" t="s">
        <v>93</v>
      </c>
      <c r="C4" s="107"/>
    </row>
    <row r="5" spans="1:3" ht="27" customHeight="1" x14ac:dyDescent="0.2">
      <c r="A5" s="100" t="s">
        <v>74</v>
      </c>
      <c r="B5" s="145" t="s">
        <v>94</v>
      </c>
      <c r="C5" s="108"/>
    </row>
    <row r="6" spans="1:3" ht="27" customHeight="1" x14ac:dyDescent="0.2">
      <c r="A6" s="100" t="s">
        <v>75</v>
      </c>
      <c r="B6" s="109"/>
      <c r="C6" s="110"/>
    </row>
    <row r="7" spans="1:3" ht="27" customHeight="1" x14ac:dyDescent="0.2">
      <c r="A7" s="100" t="s">
        <v>76</v>
      </c>
      <c r="B7" s="111"/>
      <c r="C7" s="110"/>
    </row>
    <row r="8" spans="1:3" ht="27" customHeight="1" x14ac:dyDescent="0.2">
      <c r="A8" s="100" t="s">
        <v>77</v>
      </c>
      <c r="B8" s="112"/>
      <c r="C8" s="110"/>
    </row>
    <row r="9" spans="1:3" ht="27" customHeight="1" x14ac:dyDescent="0.2">
      <c r="A9" s="100" t="s">
        <v>78</v>
      </c>
      <c r="B9" s="113">
        <v>46234</v>
      </c>
      <c r="C9" s="114"/>
    </row>
    <row r="10" spans="1:3" ht="27" customHeight="1" x14ac:dyDescent="0.2">
      <c r="A10" s="100" t="s">
        <v>79</v>
      </c>
      <c r="B10" s="111" t="s">
        <v>80</v>
      </c>
      <c r="C10" s="115"/>
    </row>
    <row r="11" spans="1:3" ht="20.25" customHeight="1" x14ac:dyDescent="0.2">
      <c r="A11" s="116" t="s">
        <v>81</v>
      </c>
      <c r="B11" s="117"/>
      <c r="C11" s="118"/>
    </row>
    <row r="12" spans="1:3" ht="27" customHeight="1" x14ac:dyDescent="0.2">
      <c r="A12" s="116" t="s">
        <v>82</v>
      </c>
      <c r="B12" s="141">
        <v>46213.541666666664</v>
      </c>
      <c r="C12" s="114"/>
    </row>
    <row r="13" spans="1:3" ht="27" customHeight="1" x14ac:dyDescent="0.2">
      <c r="A13" s="120" t="s">
        <v>83</v>
      </c>
      <c r="B13" s="119"/>
      <c r="C13" s="121"/>
    </row>
    <row r="14" spans="1:3" ht="27" customHeight="1" x14ac:dyDescent="0.2">
      <c r="A14" s="122" t="s">
        <v>84</v>
      </c>
      <c r="B14" s="141">
        <v>46217</v>
      </c>
      <c r="C14" s="123"/>
    </row>
    <row r="15" spans="1:3" ht="27" customHeight="1" x14ac:dyDescent="0.2">
      <c r="A15" s="124" t="s">
        <v>85</v>
      </c>
      <c r="B15" s="144"/>
      <c r="C15" s="125"/>
    </row>
    <row r="16" spans="1:3" ht="27" customHeight="1" x14ac:dyDescent="0.2">
      <c r="A16" s="126" t="s">
        <v>86</v>
      </c>
      <c r="B16" s="143"/>
      <c r="C16" s="125"/>
    </row>
    <row r="17" spans="1:3" ht="27" customHeight="1" x14ac:dyDescent="0.2">
      <c r="A17" s="124" t="s">
        <v>87</v>
      </c>
      <c r="B17" s="142"/>
      <c r="C17" s="127"/>
    </row>
    <row r="18" spans="1:3" ht="27" customHeight="1" x14ac:dyDescent="0.2">
      <c r="A18" s="100"/>
      <c r="B18" s="128"/>
      <c r="C18" s="129"/>
    </row>
    <row r="19" spans="1:3" ht="27" customHeight="1" x14ac:dyDescent="0.2">
      <c r="C19" s="131"/>
    </row>
  </sheetData>
  <phoneticPr fontId="5"/>
  <dataValidations count="1">
    <dataValidation type="list" allowBlank="1" showInputMessage="1" showErrorMessage="1" sqref="C19 B18" xr:uid="{00000000-0002-0000-0500-000000000000}">
      <formula1>"税抜き,税込み,免税"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通知</vt:lpstr>
      <vt:lpstr>見積書</vt:lpstr>
      <vt:lpstr>内訳書</vt:lpstr>
      <vt:lpstr>市価調査</vt:lpstr>
      <vt:lpstr>内訳書（市価）</vt:lpstr>
      <vt:lpstr>入力</vt:lpstr>
      <vt:lpstr>見積書!Print_Area</vt:lpstr>
      <vt:lpstr>市価調査!Print_Area</vt:lpstr>
      <vt:lpstr>内訳書!Print_Area</vt:lpstr>
      <vt:lpstr>'内訳書（市価）'!Print_Area</vt:lpstr>
      <vt:lpstr>内訳書!Print_Titles</vt:lpstr>
      <vt:lpstr>'内訳書（市価）'!Print_Titles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会計課契約班原価計算係</dc:creator>
  <cp:lastModifiedBy>中丸　智洋</cp:lastModifiedBy>
  <cp:lastPrinted>2026-02-02T06:39:35Z</cp:lastPrinted>
  <dcterms:created xsi:type="dcterms:W3CDTF">2024-11-05T06:35:52Z</dcterms:created>
  <dcterms:modified xsi:type="dcterms:W3CDTF">2026-07-06T04:01:40Z</dcterms:modified>
</cp:coreProperties>
</file>