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55F9BC0E-5770-4576-80BF-CC93CF3EA2E0}" xr6:coauthVersionLast="36" xr6:coauthVersionMax="36" xr10:uidLastSave="{00000000-0000-0000-0000-000000000000}"/>
  <bookViews>
    <workbookView xWindow="0" yWindow="0" windowWidth="28800" windowHeight="11460" xr2:uid="{00000000-000D-0000-FFFF-FFFF00000000}"/>
  </bookViews>
  <sheets>
    <sheet name="sheet1" sheetId="1" r:id="rId1"/>
  </sheets>
  <definedNames>
    <definedName name="_xlnm._FilterDatabase" localSheetId="0" hidden="1">sheet1!$A$3:$U$3</definedName>
    <definedName name="_xlnm.Print_Area" localSheetId="0">sheet1!$I$1:$U$6</definedName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H4" i="1"/>
  <c r="G4" i="1"/>
  <c r="F4" i="1"/>
  <c r="E4" i="1"/>
  <c r="D4" i="1"/>
  <c r="C4" i="1"/>
  <c r="B4" i="1"/>
  <c r="A4" i="1" l="1"/>
</calcChain>
</file>

<file path=xl/sharedStrings.xml><?xml version="1.0" encoding="utf-8"?>
<sst xmlns="http://schemas.openxmlformats.org/spreadsheetml/2006/main" count="38" uniqueCount="35">
  <si>
    <t>物品役務等の名称</t>
    <phoneticPr fontId="4"/>
  </si>
  <si>
    <t>数量</t>
  </si>
  <si>
    <t>単位</t>
  </si>
  <si>
    <t>契約締結日</t>
    <phoneticPr fontId="4"/>
  </si>
  <si>
    <t>契約金額
（円）</t>
    <phoneticPr fontId="4"/>
  </si>
  <si>
    <t>一般競争入札・指名競争入札の別(総合評価の実施）</t>
    <phoneticPr fontId="4"/>
  </si>
  <si>
    <t>法人番号</t>
    <rPh sb="0" eb="2">
      <t>ホウジン</t>
    </rPh>
    <rPh sb="2" eb="4">
      <t>バンゴウ</t>
    </rPh>
    <phoneticPr fontId="4"/>
  </si>
  <si>
    <t>公益法人の場合</t>
    <phoneticPr fontId="4"/>
  </si>
  <si>
    <t>備考</t>
    <phoneticPr fontId="4"/>
  </si>
  <si>
    <t>公益法人の区分</t>
    <phoneticPr fontId="4"/>
  </si>
  <si>
    <t>国所管、都道府県所管の区分</t>
    <phoneticPr fontId="4"/>
  </si>
  <si>
    <t>応札・応募者数</t>
    <phoneticPr fontId="4"/>
  </si>
  <si>
    <t>自動車ガソリン２号</t>
  </si>
  <si>
    <t>Ｋｌ</t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</si>
  <si>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4"/>
  </si>
  <si>
    <t>契約相手方の商号又は名称及び住所</t>
    <rPh sb="0" eb="2">
      <t>ケイヤク</t>
    </rPh>
    <rPh sb="2" eb="5">
      <t>アイテカタ</t>
    </rPh>
    <rPh sb="6" eb="8">
      <t>ショウゴウ</t>
    </rPh>
    <rPh sb="8" eb="9">
      <t>マタ</t>
    </rPh>
    <rPh sb="10" eb="12">
      <t>メイショウ</t>
    </rPh>
    <rPh sb="12" eb="13">
      <t>オヨ</t>
    </rPh>
    <rPh sb="14" eb="16">
      <t>ジュウショ</t>
    </rPh>
    <phoneticPr fontId="4"/>
  </si>
  <si>
    <t>契約情報（一般競争等）</t>
    <phoneticPr fontId="4"/>
  </si>
  <si>
    <t>ＥＡ</t>
  </si>
  <si>
    <t>一般競争入札</t>
    <rPh sb="2" eb="4">
      <t>キョウソウ</t>
    </rPh>
    <rPh sb="4" eb="6">
      <t>ニュウサツ</t>
    </rPh>
    <phoneticPr fontId="4"/>
  </si>
  <si>
    <t>分任支出負担行為担当官
防衛装備庁
調達事業部調達総括官
河　合　寿　士
東京都新宿区市谷本村町５－１</t>
  </si>
  <si>
    <t>関東油化株式会社
東京都大田区中央７丁目３番１号</t>
  </si>
  <si>
    <t>偽装網Ｖ型セット５号（１１式装軌車回収車）</t>
  </si>
  <si>
    <t>ＳＥＴ</t>
  </si>
  <si>
    <t>太陽工業株式会社
大阪府大阪市淀川区木川東４丁目８番４号</t>
  </si>
  <si>
    <t>船外機（１１５ＰＳ）（非磁性型）</t>
  </si>
  <si>
    <t>分任支出負担行為担当官
防衛装備庁
調達事業部総括装備調達官
山　口　宜　久
東京都新宿区市谷本村町５－１</t>
  </si>
  <si>
    <t>有限会社コグレマリンサービス
神奈川県厚木市戸田１４７５番地の４</t>
  </si>
  <si>
    <t>幕</t>
  </si>
  <si>
    <t>年度</t>
  </si>
  <si>
    <t>予算区分</t>
  </si>
  <si>
    <t>示達</t>
  </si>
  <si>
    <t>予算科目</t>
  </si>
  <si>
    <t>要求課</t>
  </si>
  <si>
    <t>連番</t>
  </si>
  <si>
    <t>枝番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</si>
</sst>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 "/>
    <numFmt numFmtId="178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14" fontId="2" fillId="0" borderId="1" xfId="0" applyNumberFormat="1" applyFont="1" applyBorder="1" applyAlignment="1" applyProtection="1">
      <alignment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view="pageBreakPreview" topLeftCell="I1" zoomScale="80" zoomScaleNormal="80" zoomScaleSheetLayoutView="80" workbookViewId="0">
      <pane ySplit="3" topLeftCell="A4" activePane="bottomLeft" state="frozen"/>
      <selection pane="bottomLeft" activeCell="N23" sqref="N23"/>
    </sheetView>
  </sheetViews>
  <sheetFormatPr defaultColWidth="9" defaultRowHeight="11.25" x14ac:dyDescent="0.4"/>
  <cols>
    <col min="1" max="8" width="9" style="2"/>
    <col min="9" max="9" width="25" style="9" customWidth="1"/>
    <col min="10" max="10" width="6.75" style="8" customWidth="1"/>
    <col min="11" max="11" width="5.625" style="8" customWidth="1"/>
    <col min="12" max="12" width="26.375" style="2" customWidth="1"/>
    <col min="13" max="13" width="11.25" style="11" customWidth="1"/>
    <col min="14" max="14" width="26.875" style="6" customWidth="1"/>
    <col min="15" max="15" width="13.125" style="5" customWidth="1"/>
    <col min="16" max="16" width="12.375" style="7" customWidth="1"/>
    <col min="17" max="17" width="24.25" style="2" customWidth="1"/>
    <col min="18" max="20" width="9" style="2"/>
    <col min="21" max="21" width="7.375" style="2" customWidth="1"/>
    <col min="22" max="16384" width="9" style="2"/>
  </cols>
  <sheetData>
    <row r="1" spans="1:21" ht="38.25" customHeight="1" x14ac:dyDescent="0.4">
      <c r="I1" s="18" t="s">
        <v>16</v>
      </c>
      <c r="J1" s="18"/>
      <c r="K1" s="18"/>
      <c r="L1" s="18"/>
      <c r="M1" s="18"/>
      <c r="N1" s="18"/>
      <c r="O1" s="18"/>
      <c r="P1" s="19"/>
      <c r="Q1" s="18"/>
      <c r="R1" s="18"/>
      <c r="S1" s="18"/>
      <c r="T1" s="18"/>
      <c r="U1" s="18"/>
    </row>
    <row r="2" spans="1:21" ht="42" customHeight="1" x14ac:dyDescent="0.4">
      <c r="A2" s="17" t="s">
        <v>27</v>
      </c>
      <c r="B2" s="17" t="s">
        <v>28</v>
      </c>
      <c r="C2" s="17" t="s">
        <v>29</v>
      </c>
      <c r="D2" s="17" t="s">
        <v>30</v>
      </c>
      <c r="E2" s="17" t="s">
        <v>31</v>
      </c>
      <c r="F2" s="17" t="s">
        <v>32</v>
      </c>
      <c r="G2" s="17" t="s">
        <v>33</v>
      </c>
      <c r="H2" s="17" t="s">
        <v>34</v>
      </c>
      <c r="I2" s="23" t="s">
        <v>0</v>
      </c>
      <c r="J2" s="24" t="s">
        <v>1</v>
      </c>
      <c r="K2" s="25" t="s">
        <v>2</v>
      </c>
      <c r="L2" s="20" t="s">
        <v>14</v>
      </c>
      <c r="M2" s="22" t="s">
        <v>3</v>
      </c>
      <c r="N2" s="21" t="s">
        <v>15</v>
      </c>
      <c r="O2" s="23" t="s">
        <v>6</v>
      </c>
      <c r="P2" s="27" t="s">
        <v>4</v>
      </c>
      <c r="Q2" s="26" t="s">
        <v>5</v>
      </c>
      <c r="R2" s="26" t="s">
        <v>7</v>
      </c>
      <c r="S2" s="26"/>
      <c r="T2" s="26"/>
      <c r="U2" s="23" t="s">
        <v>8</v>
      </c>
    </row>
    <row r="3" spans="1:21" ht="42" customHeight="1" x14ac:dyDescent="0.4">
      <c r="A3" s="17"/>
      <c r="B3" s="17"/>
      <c r="C3" s="17"/>
      <c r="D3" s="17"/>
      <c r="E3" s="17"/>
      <c r="F3" s="17"/>
      <c r="G3" s="17"/>
      <c r="H3" s="17"/>
      <c r="I3" s="23"/>
      <c r="J3" s="24"/>
      <c r="K3" s="25"/>
      <c r="L3" s="20"/>
      <c r="M3" s="22"/>
      <c r="N3" s="21"/>
      <c r="O3" s="23"/>
      <c r="P3" s="27"/>
      <c r="Q3" s="26"/>
      <c r="R3" s="15" t="s">
        <v>9</v>
      </c>
      <c r="S3" s="15" t="s">
        <v>10</v>
      </c>
      <c r="T3" s="15" t="s">
        <v>11</v>
      </c>
      <c r="U3" s="23"/>
    </row>
    <row r="4" spans="1:21" ht="56.25" x14ac:dyDescent="0.4">
      <c r="A4" s="3" t="e">
        <f>VLOOKUP($I4&amp;$P4,#REF!,4,FALSE)</f>
        <v>#REF!</v>
      </c>
      <c r="B4" s="3" t="e">
        <f>VLOOKUP($I4&amp;$P4,#REF!,5,FALSE)</f>
        <v>#REF!</v>
      </c>
      <c r="C4" s="3" t="e">
        <f>VLOOKUP($I4&amp;$P4,#REF!,6,FALSE)</f>
        <v>#REF!</v>
      </c>
      <c r="D4" s="3" t="e">
        <f>VLOOKUP($I4&amp;$P4,#REF!,7,FALSE)</f>
        <v>#REF!</v>
      </c>
      <c r="E4" s="3" t="e">
        <f>VLOOKUP($I4&amp;$P4,#REF!,8,FALSE)</f>
        <v>#REF!</v>
      </c>
      <c r="F4" s="3" t="e">
        <f>VLOOKUP($I4&amp;$P4,#REF!,9,FALSE)</f>
        <v>#REF!</v>
      </c>
      <c r="G4" s="3" t="e">
        <f>VLOOKUP($I4&amp;$P4,#REF!,10,FALSE)</f>
        <v>#REF!</v>
      </c>
      <c r="H4" s="3" t="e">
        <f>VLOOKUP($I4&amp;$P4,#REF!,11,FALSE)</f>
        <v>#REF!</v>
      </c>
      <c r="I4" s="1" t="s">
        <v>12</v>
      </c>
      <c r="J4" s="3">
        <v>3</v>
      </c>
      <c r="K4" s="3" t="s">
        <v>13</v>
      </c>
      <c r="L4" s="1" t="s">
        <v>19</v>
      </c>
      <c r="M4" s="4">
        <v>45301</v>
      </c>
      <c r="N4" s="10" t="s">
        <v>20</v>
      </c>
      <c r="O4" s="12">
        <v>8010801002582</v>
      </c>
      <c r="P4" s="13">
        <v>796283</v>
      </c>
      <c r="Q4" s="16" t="s">
        <v>18</v>
      </c>
      <c r="R4" s="3"/>
      <c r="S4" s="3"/>
      <c r="T4" s="3"/>
      <c r="U4" s="3"/>
    </row>
    <row r="5" spans="1:21" ht="56.25" x14ac:dyDescent="0.4">
      <c r="A5" s="3" t="e">
        <f>VLOOKUP($I5&amp;$P5,#REF!,4,FALSE)</f>
        <v>#REF!</v>
      </c>
      <c r="B5" s="3" t="e">
        <f>VLOOKUP($I5&amp;$P5,#REF!,5,FALSE)</f>
        <v>#REF!</v>
      </c>
      <c r="C5" s="3" t="e">
        <f>VLOOKUP($I5&amp;$P5,#REF!,6,FALSE)</f>
        <v>#REF!</v>
      </c>
      <c r="D5" s="3" t="e">
        <f>VLOOKUP($I5&amp;$P5,#REF!,7,FALSE)</f>
        <v>#REF!</v>
      </c>
      <c r="E5" s="3" t="e">
        <f>VLOOKUP($I5&amp;$P5,#REF!,8,FALSE)</f>
        <v>#REF!</v>
      </c>
      <c r="F5" s="3" t="e">
        <f>VLOOKUP($I5&amp;$P5,#REF!,9,FALSE)</f>
        <v>#REF!</v>
      </c>
      <c r="G5" s="3" t="e">
        <f>VLOOKUP($I5&amp;$P5,#REF!,10,FALSE)</f>
        <v>#REF!</v>
      </c>
      <c r="H5" s="3" t="e">
        <f>VLOOKUP($I5&amp;$P5,#REF!,11,FALSE)</f>
        <v>#REF!</v>
      </c>
      <c r="I5" s="1" t="s">
        <v>21</v>
      </c>
      <c r="J5" s="3">
        <v>2</v>
      </c>
      <c r="K5" s="3" t="s">
        <v>22</v>
      </c>
      <c r="L5" s="1" t="s">
        <v>19</v>
      </c>
      <c r="M5" s="4">
        <v>45303</v>
      </c>
      <c r="N5" s="10" t="s">
        <v>23</v>
      </c>
      <c r="O5" s="12">
        <v>9120001056632</v>
      </c>
      <c r="P5" s="13">
        <v>2351800</v>
      </c>
      <c r="Q5" s="16" t="s">
        <v>18</v>
      </c>
      <c r="R5" s="3"/>
      <c r="S5" s="3"/>
      <c r="T5" s="3"/>
      <c r="U5" s="3"/>
    </row>
    <row r="6" spans="1:21" ht="56.25" x14ac:dyDescent="0.4">
      <c r="A6" s="3" t="e">
        <f>VLOOKUP($I6&amp;$P6,#REF!,4,FALSE)</f>
        <v>#REF!</v>
      </c>
      <c r="B6" s="3" t="e">
        <f>VLOOKUP($I6&amp;$P6,#REF!,5,FALSE)</f>
        <v>#REF!</v>
      </c>
      <c r="C6" s="3" t="e">
        <f>VLOOKUP($I6&amp;$P6,#REF!,6,FALSE)</f>
        <v>#REF!</v>
      </c>
      <c r="D6" s="3" t="e">
        <f>VLOOKUP($I6&amp;$P6,#REF!,7,FALSE)</f>
        <v>#REF!</v>
      </c>
      <c r="E6" s="3" t="e">
        <f>VLOOKUP($I6&amp;$P6,#REF!,8,FALSE)</f>
        <v>#REF!</v>
      </c>
      <c r="F6" s="3" t="e">
        <f>VLOOKUP($I6&amp;$P6,#REF!,9,FALSE)</f>
        <v>#REF!</v>
      </c>
      <c r="G6" s="3" t="e">
        <f>VLOOKUP($I6&amp;$P6,#REF!,10,FALSE)</f>
        <v>#REF!</v>
      </c>
      <c r="H6" s="3" t="e">
        <f>VLOOKUP($I6&amp;$P6,#REF!,11,FALSE)</f>
        <v>#REF!</v>
      </c>
      <c r="I6" s="14" t="s">
        <v>24</v>
      </c>
      <c r="J6" s="3">
        <v>1</v>
      </c>
      <c r="K6" s="3" t="s">
        <v>17</v>
      </c>
      <c r="L6" s="1" t="s">
        <v>25</v>
      </c>
      <c r="M6" s="4">
        <v>45307</v>
      </c>
      <c r="N6" s="10" t="s">
        <v>26</v>
      </c>
      <c r="O6" s="12">
        <v>5021002031605</v>
      </c>
      <c r="P6" s="13">
        <v>1474000</v>
      </c>
      <c r="Q6" s="16" t="s">
        <v>18</v>
      </c>
      <c r="R6" s="3"/>
      <c r="S6" s="3"/>
      <c r="T6" s="3"/>
      <c r="U6" s="3"/>
    </row>
  </sheetData>
  <autoFilter ref="A3:U3" xr:uid="{91EC136F-D8B2-420E-AB52-B991AB5EC399}"/>
  <mergeCells count="20">
    <mergeCell ref="I1:U1"/>
    <mergeCell ref="L2:L3"/>
    <mergeCell ref="N2:N3"/>
    <mergeCell ref="M2:M3"/>
    <mergeCell ref="I2:I3"/>
    <mergeCell ref="J2:J3"/>
    <mergeCell ref="K2:K3"/>
    <mergeCell ref="O2:O3"/>
    <mergeCell ref="R2:T2"/>
    <mergeCell ref="U2:U3"/>
    <mergeCell ref="P2:P3"/>
    <mergeCell ref="Q2:Q3"/>
    <mergeCell ref="A2:A3"/>
    <mergeCell ref="B2:B3"/>
    <mergeCell ref="C2:C3"/>
    <mergeCell ref="D2:D3"/>
    <mergeCell ref="E2:E3"/>
    <mergeCell ref="F2:F3"/>
    <mergeCell ref="G2:G3"/>
    <mergeCell ref="H2:H3"/>
  </mergeCells>
  <phoneticPr fontId="3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2022-06-28T01:30:35Z</dcterms:created>
  <dcterms:modified xsi:type="dcterms:W3CDTF">2024-07-03T06:19:47Z</dcterms:modified>
</cp:coreProperties>
</file>