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20730" windowHeight="11760" firstSheet="1" activeTab="1"/>
  </bookViews>
  <sheets>
    <sheet name="随契" sheetId="3" state="hidden" r:id="rId1"/>
    <sheet name="随契用" sheetId="8" r:id="rId2"/>
    <sheet name="3班" sheetId="10" state="hidden" r:id="rId3"/>
  </sheets>
  <definedNames>
    <definedName name="_xlnm._FilterDatabase" localSheetId="2" hidden="1">'3班'!$A$2:$R$2</definedName>
    <definedName name="_xlnm._FilterDatabase" localSheetId="0" hidden="1">随契!$A$4:$R$346</definedName>
    <definedName name="_xlnm._FilterDatabase" localSheetId="1" hidden="1">随契用!$A$3:$N$487</definedName>
    <definedName name="_xlnm.Print_Area" localSheetId="2">'3班'!$A$1:$R$2</definedName>
    <definedName name="_xlnm.Print_Area" localSheetId="0">随契!$A$1:$R$346</definedName>
    <definedName name="_xlnm.Print_Area" localSheetId="1">随契用!$A$1:$N$487</definedName>
  </definedNames>
  <calcPr calcId="162913"/>
</workbook>
</file>

<file path=xl/calcChain.xml><?xml version="1.0" encoding="utf-8"?>
<calcChain xmlns="http://schemas.openxmlformats.org/spreadsheetml/2006/main">
  <c r="M6" i="3" l="1"/>
  <c r="M7" i="3"/>
  <c r="M8" i="3"/>
  <c r="M9" i="3"/>
  <c r="M10" i="3"/>
  <c r="M11" i="3"/>
  <c r="M12" i="3"/>
  <c r="M13" i="3"/>
  <c r="M14" i="3"/>
  <c r="M15" i="3"/>
  <c r="M16" i="3"/>
  <c r="M17" i="3"/>
  <c r="M18" i="3"/>
  <c r="M19" i="3"/>
  <c r="M20" i="3"/>
  <c r="M21" i="3"/>
  <c r="M22" i="3"/>
  <c r="M23" i="3"/>
  <c r="M24" i="3"/>
  <c r="M25" i="3"/>
  <c r="M26" i="3"/>
  <c r="M27" i="3"/>
  <c r="M28" i="3"/>
  <c r="M29" i="3"/>
  <c r="M30" i="3"/>
  <c r="M31" i="3"/>
  <c r="M32" i="3"/>
  <c r="M35" i="3"/>
  <c r="M36" i="3"/>
  <c r="M37" i="3"/>
  <c r="M38" i="3"/>
  <c r="M40" i="3"/>
  <c r="M45" i="3"/>
  <c r="M46" i="3"/>
  <c r="M47" i="3"/>
  <c r="M48" i="3"/>
  <c r="M49" i="3"/>
  <c r="M50" i="3"/>
  <c r="M51" i="3"/>
  <c r="M52" i="3"/>
  <c r="M53" i="3"/>
  <c r="M54" i="3"/>
  <c r="M57" i="3"/>
  <c r="M58" i="3"/>
  <c r="M61" i="3"/>
  <c r="M63" i="3"/>
  <c r="M74" i="3"/>
  <c r="M83" i="3"/>
  <c r="M84" i="3"/>
  <c r="M85" i="3"/>
  <c r="M88" i="3"/>
  <c r="M91" i="3"/>
  <c r="M97" i="3"/>
  <c r="M102" i="3"/>
  <c r="M103" i="3"/>
  <c r="M104" i="3"/>
  <c r="M111" i="3"/>
  <c r="M112" i="3"/>
  <c r="M115" i="3"/>
  <c r="M116" i="3"/>
  <c r="M117" i="3"/>
  <c r="M118" i="3"/>
  <c r="M119" i="3"/>
  <c r="M122" i="3"/>
  <c r="M136" i="3"/>
  <c r="M137" i="3"/>
  <c r="M143" i="3"/>
  <c r="M160" i="3"/>
  <c r="M165" i="3"/>
  <c r="M167" i="3"/>
  <c r="M170" i="3"/>
  <c r="M172" i="3"/>
  <c r="M174" i="3"/>
  <c r="M175" i="3"/>
  <c r="M176" i="3"/>
  <c r="M184" i="3"/>
  <c r="M195" i="3"/>
  <c r="M196" i="3"/>
  <c r="M197" i="3"/>
  <c r="M198" i="3"/>
  <c r="M201" i="3"/>
  <c r="M203" i="3"/>
  <c r="M205" i="3"/>
  <c r="M206" i="3"/>
  <c r="M207" i="3"/>
  <c r="M209" i="3"/>
  <c r="M210" i="3"/>
  <c r="M214" i="3"/>
  <c r="M220" i="3"/>
  <c r="M221" i="3"/>
  <c r="M223" i="3"/>
  <c r="M225" i="3"/>
  <c r="M226" i="3"/>
  <c r="M228" i="3"/>
  <c r="M229" i="3"/>
  <c r="M230" i="3"/>
  <c r="M231" i="3"/>
  <c r="M236" i="3"/>
  <c r="M237" i="3"/>
  <c r="M238" i="3"/>
  <c r="M239" i="3"/>
  <c r="M242" i="3"/>
  <c r="M243" i="3"/>
  <c r="M245" i="3"/>
  <c r="M247" i="3"/>
  <c r="M250" i="3"/>
  <c r="M254" i="3"/>
  <c r="M259" i="3"/>
  <c r="M261" i="3"/>
  <c r="M262" i="3"/>
  <c r="M265" i="3"/>
  <c r="M266" i="3"/>
  <c r="M268" i="3"/>
  <c r="M270" i="3"/>
  <c r="M271" i="3"/>
  <c r="M272" i="3"/>
  <c r="M273" i="3"/>
  <c r="M275" i="3"/>
  <c r="M277" i="3"/>
  <c r="M278" i="3"/>
  <c r="M280" i="3"/>
  <c r="M281" i="3"/>
  <c r="M282" i="3"/>
  <c r="M283" i="3"/>
  <c r="M284" i="3"/>
  <c r="M289" i="3"/>
  <c r="M290" i="3"/>
  <c r="M292" i="3"/>
  <c r="M296" i="3"/>
  <c r="M298" i="3"/>
  <c r="M303" i="3"/>
  <c r="M307" i="3"/>
  <c r="M332" i="3"/>
  <c r="M333" i="3"/>
  <c r="M334" i="3"/>
  <c r="M335" i="3"/>
  <c r="M340" i="3"/>
  <c r="M343" i="3"/>
  <c r="M345" i="3"/>
  <c r="M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1" i="3"/>
  <c r="K262" i="3"/>
  <c r="K263" i="3"/>
  <c r="K264" i="3"/>
  <c r="K265" i="3"/>
  <c r="K266" i="3"/>
  <c r="K267" i="3"/>
  <c r="K268" i="3"/>
  <c r="K269" i="3"/>
  <c r="K270" i="3"/>
  <c r="K271" i="3"/>
  <c r="K272" i="3"/>
  <c r="K273" i="3"/>
  <c r="K274" i="3"/>
  <c r="K275" i="3"/>
  <c r="K276" i="3"/>
  <c r="K277" i="3"/>
  <c r="K278" i="3"/>
  <c r="K279" i="3"/>
  <c r="K280" i="3"/>
  <c r="K281" i="3"/>
  <c r="K282" i="3"/>
  <c r="K283" i="3"/>
  <c r="K284" i="3"/>
  <c r="K285" i="3"/>
  <c r="K286" i="3"/>
  <c r="K287" i="3"/>
  <c r="K288" i="3"/>
  <c r="K289" i="3"/>
  <c r="K290" i="3"/>
  <c r="K291" i="3"/>
  <c r="K292" i="3"/>
  <c r="K293" i="3"/>
  <c r="K294" i="3"/>
  <c r="K295" i="3"/>
  <c r="K296" i="3"/>
  <c r="K297" i="3"/>
  <c r="K298" i="3"/>
  <c r="K299" i="3"/>
  <c r="K300" i="3"/>
  <c r="K301" i="3"/>
  <c r="K302" i="3"/>
  <c r="K303" i="3"/>
  <c r="K304" i="3"/>
  <c r="K305" i="3"/>
  <c r="K306" i="3"/>
  <c r="K307" i="3"/>
  <c r="K308" i="3"/>
  <c r="K309" i="3"/>
  <c r="K310" i="3"/>
  <c r="K311" i="3"/>
  <c r="K312" i="3"/>
  <c r="K313" i="3"/>
  <c r="K314" i="3"/>
  <c r="K315" i="3"/>
  <c r="K316" i="3"/>
  <c r="K317" i="3"/>
  <c r="K318" i="3"/>
  <c r="K319" i="3"/>
  <c r="K320" i="3"/>
  <c r="K321" i="3"/>
  <c r="K322" i="3"/>
  <c r="K323" i="3"/>
  <c r="K324" i="3"/>
  <c r="K325" i="3"/>
  <c r="K326" i="3"/>
  <c r="K327" i="3"/>
  <c r="K328" i="3"/>
  <c r="K329" i="3"/>
  <c r="K330" i="3"/>
  <c r="K331" i="3"/>
  <c r="K332" i="3"/>
  <c r="K333" i="3"/>
  <c r="K334" i="3"/>
  <c r="K335" i="3"/>
  <c r="K336" i="3"/>
  <c r="K337" i="3"/>
  <c r="K338" i="3"/>
  <c r="K339" i="3"/>
  <c r="K340" i="3"/>
  <c r="K341" i="3"/>
  <c r="K342" i="3"/>
  <c r="K343" i="3"/>
  <c r="K344" i="3"/>
  <c r="K345" i="3"/>
  <c r="K346" i="3"/>
  <c r="K5" i="3"/>
  <c r="A65" i="3" l="1"/>
  <c r="A93" i="3"/>
  <c r="A94" i="3"/>
  <c r="A95" i="3"/>
  <c r="A96" i="3"/>
  <c r="A97" i="3"/>
  <c r="A98" i="3"/>
  <c r="A5" i="3"/>
  <c r="A19" i="3"/>
  <c r="A66" i="3"/>
  <c r="A67" i="3"/>
  <c r="A68" i="3"/>
  <c r="A69" i="3"/>
  <c r="A70" i="3"/>
  <c r="A71" i="3"/>
  <c r="A72" i="3"/>
  <c r="A73" i="3"/>
  <c r="A74" i="3"/>
  <c r="A99" i="3"/>
  <c r="A100" i="3"/>
  <c r="A101" i="3"/>
  <c r="A102" i="3"/>
  <c r="A103" i="3"/>
  <c r="A104" i="3"/>
  <c r="A6" i="3"/>
  <c r="A7" i="3"/>
  <c r="A8" i="3"/>
  <c r="A9" i="3"/>
  <c r="A10" i="3"/>
  <c r="A11" i="3"/>
  <c r="A12" i="3"/>
  <c r="A13" i="3"/>
  <c r="A14"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75" i="3"/>
  <c r="A76" i="3"/>
  <c r="A77" i="3"/>
  <c r="A78" i="3"/>
  <c r="A79" i="3"/>
  <c r="A80" i="3"/>
  <c r="A81" i="3"/>
  <c r="A82" i="3"/>
  <c r="A83" i="3"/>
  <c r="A84" i="3"/>
  <c r="A85" i="3"/>
  <c r="A86"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15" i="3"/>
  <c r="A16" i="3"/>
  <c r="A17" i="3"/>
  <c r="A18" i="3"/>
  <c r="A49" i="3"/>
  <c r="A50" i="3"/>
  <c r="A51" i="3"/>
  <c r="A52" i="3"/>
  <c r="A53" i="3"/>
  <c r="A54" i="3"/>
  <c r="A55" i="3"/>
  <c r="A56" i="3"/>
  <c r="A57" i="3"/>
  <c r="A58" i="3"/>
  <c r="A59" i="3"/>
  <c r="A60" i="3"/>
  <c r="A61" i="3"/>
  <c r="A62" i="3"/>
  <c r="A63" i="3"/>
  <c r="A87" i="3"/>
  <c r="A88" i="3"/>
  <c r="A89" i="3"/>
  <c r="A90" i="3"/>
  <c r="A91" i="3"/>
  <c r="A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F65" i="3"/>
  <c r="F93" i="3"/>
  <c r="F94" i="3"/>
  <c r="F95" i="3"/>
  <c r="F96" i="3"/>
  <c r="F97" i="3"/>
  <c r="F98" i="3"/>
  <c r="F5" i="3"/>
  <c r="F19" i="3"/>
  <c r="F66" i="3"/>
  <c r="F67" i="3"/>
  <c r="F68" i="3"/>
  <c r="F69" i="3"/>
  <c r="F70" i="3"/>
  <c r="F71" i="3"/>
  <c r="F72" i="3"/>
  <c r="F73" i="3"/>
  <c r="F74" i="3"/>
  <c r="F99" i="3"/>
  <c r="F100" i="3"/>
  <c r="F101" i="3"/>
  <c r="F102" i="3"/>
  <c r="F103" i="3"/>
  <c r="F104" i="3"/>
  <c r="F6" i="3"/>
  <c r="F7" i="3"/>
  <c r="F8" i="3"/>
  <c r="F9" i="3"/>
  <c r="F10" i="3"/>
  <c r="F11" i="3"/>
  <c r="F12" i="3"/>
  <c r="F13" i="3"/>
  <c r="F14"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75" i="3"/>
  <c r="F76" i="3"/>
  <c r="F77" i="3"/>
  <c r="F78" i="3"/>
  <c r="F79" i="3"/>
  <c r="F80" i="3"/>
  <c r="F81" i="3"/>
  <c r="F82" i="3"/>
  <c r="F83" i="3"/>
  <c r="F84" i="3"/>
  <c r="F85" i="3"/>
  <c r="F86"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15" i="3"/>
  <c r="F16" i="3"/>
  <c r="F17" i="3"/>
  <c r="F18" i="3"/>
  <c r="F49" i="3"/>
  <c r="F50" i="3"/>
  <c r="F51" i="3"/>
  <c r="F52" i="3"/>
  <c r="F53" i="3"/>
  <c r="F54" i="3"/>
  <c r="F55" i="3"/>
  <c r="F56" i="3"/>
  <c r="F57" i="3"/>
  <c r="F58" i="3"/>
  <c r="F59" i="3"/>
  <c r="F60" i="3"/>
  <c r="F61" i="3"/>
  <c r="F62" i="3"/>
  <c r="F63" i="3"/>
  <c r="F87" i="3"/>
  <c r="F88" i="3"/>
  <c r="F89" i="3"/>
  <c r="F90" i="3"/>
  <c r="F91" i="3"/>
  <c r="F92" i="3"/>
  <c r="F293" i="3"/>
  <c r="F294" i="3"/>
  <c r="F295" i="3"/>
  <c r="F296" i="3"/>
  <c r="F297" i="3"/>
  <c r="F298" i="3"/>
  <c r="F299" i="3"/>
  <c r="F300" i="3"/>
  <c r="F301" i="3"/>
  <c r="F302" i="3"/>
  <c r="F303" i="3"/>
  <c r="F304" i="3"/>
  <c r="F305" i="3"/>
  <c r="F306" i="3"/>
  <c r="F307" i="3"/>
  <c r="F308" i="3"/>
  <c r="F309" i="3"/>
  <c r="F310" i="3"/>
  <c r="F311" i="3"/>
  <c r="F312" i="3"/>
  <c r="F313" i="3"/>
  <c r="F314" i="3"/>
  <c r="F315" i="3"/>
  <c r="F316" i="3"/>
  <c r="F317" i="3"/>
  <c r="F318" i="3"/>
  <c r="F319" i="3"/>
  <c r="F320" i="3"/>
  <c r="F321" i="3"/>
  <c r="F322" i="3"/>
  <c r="F323" i="3"/>
  <c r="F324" i="3"/>
  <c r="F325" i="3"/>
  <c r="F326" i="3"/>
  <c r="F327" i="3"/>
  <c r="F328" i="3"/>
  <c r="F329" i="3"/>
  <c r="F330" i="3"/>
  <c r="F331" i="3"/>
  <c r="F332" i="3"/>
  <c r="F333" i="3"/>
  <c r="F334" i="3"/>
  <c r="F335" i="3"/>
  <c r="F336" i="3"/>
  <c r="F337" i="3"/>
  <c r="F338" i="3"/>
  <c r="F339" i="3"/>
  <c r="F340" i="3"/>
  <c r="F341" i="3"/>
  <c r="F342" i="3"/>
  <c r="F343" i="3"/>
  <c r="F344" i="3"/>
  <c r="F345" i="3"/>
  <c r="F346" i="3"/>
  <c r="G65" i="3"/>
  <c r="G93" i="3"/>
  <c r="G94" i="3"/>
  <c r="G95" i="3"/>
  <c r="G96" i="3"/>
  <c r="G97" i="3"/>
  <c r="G98" i="3"/>
  <c r="G5" i="3"/>
  <c r="G19" i="3"/>
  <c r="G66" i="3"/>
  <c r="G67" i="3"/>
  <c r="G68" i="3"/>
  <c r="G69" i="3"/>
  <c r="G70" i="3"/>
  <c r="G71" i="3"/>
  <c r="G72" i="3"/>
  <c r="G73" i="3"/>
  <c r="G74" i="3"/>
  <c r="G99" i="3"/>
  <c r="G100" i="3"/>
  <c r="G101" i="3"/>
  <c r="G102" i="3"/>
  <c r="G103" i="3"/>
  <c r="G104" i="3"/>
  <c r="G6" i="3"/>
  <c r="G7" i="3"/>
  <c r="G8" i="3"/>
  <c r="G9" i="3"/>
  <c r="G10" i="3"/>
  <c r="G11" i="3"/>
  <c r="G12" i="3"/>
  <c r="G13" i="3"/>
  <c r="G14"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75" i="3"/>
  <c r="G76" i="3"/>
  <c r="G77" i="3"/>
  <c r="G78" i="3"/>
  <c r="G79" i="3"/>
  <c r="G80" i="3"/>
  <c r="G81" i="3"/>
  <c r="G82" i="3"/>
  <c r="G83" i="3"/>
  <c r="G84" i="3"/>
  <c r="G85" i="3"/>
  <c r="G86"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G265" i="3"/>
  <c r="G266" i="3"/>
  <c r="G267" i="3"/>
  <c r="G268" i="3"/>
  <c r="G269" i="3"/>
  <c r="G270" i="3"/>
  <c r="G271" i="3"/>
  <c r="G272" i="3"/>
  <c r="G273" i="3"/>
  <c r="G274" i="3"/>
  <c r="G275" i="3"/>
  <c r="G276" i="3"/>
  <c r="G277" i="3"/>
  <c r="G278" i="3"/>
  <c r="G279" i="3"/>
  <c r="G280" i="3"/>
  <c r="G281" i="3"/>
  <c r="G282" i="3"/>
  <c r="G283" i="3"/>
  <c r="G284" i="3"/>
  <c r="G285" i="3"/>
  <c r="G286" i="3"/>
  <c r="G287" i="3"/>
  <c r="G288" i="3"/>
  <c r="G289" i="3"/>
  <c r="G290" i="3"/>
  <c r="G291" i="3"/>
  <c r="G292" i="3"/>
  <c r="G15" i="3"/>
  <c r="G16" i="3"/>
  <c r="G17" i="3"/>
  <c r="G18" i="3"/>
  <c r="G49" i="3"/>
  <c r="G50" i="3"/>
  <c r="G51" i="3"/>
  <c r="G52" i="3"/>
  <c r="G53" i="3"/>
  <c r="G54" i="3"/>
  <c r="G55" i="3"/>
  <c r="G56" i="3"/>
  <c r="G57" i="3"/>
  <c r="G58" i="3"/>
  <c r="G59" i="3"/>
  <c r="G60" i="3"/>
  <c r="G61" i="3"/>
  <c r="G62" i="3"/>
  <c r="G63" i="3"/>
  <c r="G87" i="3"/>
  <c r="G88" i="3"/>
  <c r="G89" i="3"/>
  <c r="G90" i="3"/>
  <c r="G91" i="3"/>
  <c r="G92" i="3"/>
  <c r="G293" i="3"/>
  <c r="G294" i="3"/>
  <c r="G295" i="3"/>
  <c r="G296" i="3"/>
  <c r="G297" i="3"/>
  <c r="G298" i="3"/>
  <c r="G299" i="3"/>
  <c r="G300" i="3"/>
  <c r="G301" i="3"/>
  <c r="G302" i="3"/>
  <c r="G303" i="3"/>
  <c r="G304" i="3"/>
  <c r="G305" i="3"/>
  <c r="G306" i="3"/>
  <c r="G307" i="3"/>
  <c r="G308" i="3"/>
  <c r="G309" i="3"/>
  <c r="G310" i="3"/>
  <c r="G311" i="3"/>
  <c r="G312" i="3"/>
  <c r="G313" i="3"/>
  <c r="G314" i="3"/>
  <c r="G315" i="3"/>
  <c r="G316" i="3"/>
  <c r="G317" i="3"/>
  <c r="G318" i="3"/>
  <c r="G319" i="3"/>
  <c r="G320" i="3"/>
  <c r="G321" i="3"/>
  <c r="G322" i="3"/>
  <c r="G323" i="3"/>
  <c r="G324" i="3"/>
  <c r="G325" i="3"/>
  <c r="G326" i="3"/>
  <c r="G327" i="3"/>
  <c r="G328" i="3"/>
  <c r="G329" i="3"/>
  <c r="G330" i="3"/>
  <c r="G331" i="3"/>
  <c r="G332" i="3"/>
  <c r="G333" i="3"/>
  <c r="G334" i="3"/>
  <c r="G335" i="3"/>
  <c r="G336" i="3"/>
  <c r="G337" i="3"/>
  <c r="G338" i="3"/>
  <c r="G339" i="3"/>
  <c r="G340" i="3"/>
  <c r="G341" i="3"/>
  <c r="G342" i="3"/>
  <c r="G343" i="3"/>
  <c r="G344" i="3"/>
  <c r="G345" i="3"/>
  <c r="G346" i="3"/>
  <c r="J65" i="3"/>
  <c r="J93" i="3"/>
  <c r="J94" i="3"/>
  <c r="J95" i="3"/>
  <c r="J96" i="3"/>
  <c r="J97" i="3"/>
  <c r="J98" i="3"/>
  <c r="J5" i="3"/>
  <c r="J19" i="3"/>
  <c r="J66" i="3"/>
  <c r="J67" i="3"/>
  <c r="J68" i="3"/>
  <c r="J69" i="3"/>
  <c r="J70" i="3"/>
  <c r="J71" i="3"/>
  <c r="J72" i="3"/>
  <c r="J73" i="3"/>
  <c r="J74" i="3"/>
  <c r="J99" i="3"/>
  <c r="J100" i="3"/>
  <c r="J101" i="3"/>
  <c r="J102" i="3"/>
  <c r="J103" i="3"/>
  <c r="J104" i="3"/>
  <c r="J6" i="3"/>
  <c r="J7" i="3"/>
  <c r="J8" i="3"/>
  <c r="J9" i="3"/>
  <c r="J10" i="3"/>
  <c r="J11" i="3"/>
  <c r="J12" i="3"/>
  <c r="J13" i="3"/>
  <c r="J14"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75" i="3"/>
  <c r="J76" i="3"/>
  <c r="J77" i="3"/>
  <c r="J78" i="3"/>
  <c r="J79" i="3"/>
  <c r="J80" i="3"/>
  <c r="J81" i="3"/>
  <c r="J82" i="3"/>
  <c r="J83" i="3"/>
  <c r="J84" i="3"/>
  <c r="J85" i="3"/>
  <c r="J86"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59" i="3"/>
  <c r="J260" i="3"/>
  <c r="J261" i="3"/>
  <c r="J262" i="3"/>
  <c r="J263" i="3"/>
  <c r="J264" i="3"/>
  <c r="J265" i="3"/>
  <c r="J266" i="3"/>
  <c r="J267" i="3"/>
  <c r="J268" i="3"/>
  <c r="J269" i="3"/>
  <c r="J270" i="3"/>
  <c r="J271" i="3"/>
  <c r="J272" i="3"/>
  <c r="J273" i="3"/>
  <c r="J274" i="3"/>
  <c r="J275" i="3"/>
  <c r="J276" i="3"/>
  <c r="J277" i="3"/>
  <c r="J278" i="3"/>
  <c r="J279" i="3"/>
  <c r="J280" i="3"/>
  <c r="J281" i="3"/>
  <c r="J282" i="3"/>
  <c r="J283" i="3"/>
  <c r="J284" i="3"/>
  <c r="J285" i="3"/>
  <c r="J286" i="3"/>
  <c r="J287" i="3"/>
  <c r="J288" i="3"/>
  <c r="J289" i="3"/>
  <c r="J290" i="3"/>
  <c r="J291" i="3"/>
  <c r="J292" i="3"/>
  <c r="J15" i="3"/>
  <c r="J16" i="3"/>
  <c r="J17" i="3"/>
  <c r="J18" i="3"/>
  <c r="J49" i="3"/>
  <c r="J50" i="3"/>
  <c r="J51" i="3"/>
  <c r="J52" i="3"/>
  <c r="J53" i="3"/>
  <c r="J54" i="3"/>
  <c r="J55" i="3"/>
  <c r="J56" i="3"/>
  <c r="J57" i="3"/>
  <c r="J58" i="3"/>
  <c r="J59" i="3"/>
  <c r="J60" i="3"/>
  <c r="J61" i="3"/>
  <c r="J62" i="3"/>
  <c r="J63" i="3"/>
  <c r="J87" i="3"/>
  <c r="J88" i="3"/>
  <c r="J89" i="3"/>
  <c r="J90" i="3"/>
  <c r="J91" i="3"/>
  <c r="J92" i="3"/>
  <c r="J293" i="3"/>
  <c r="J294" i="3"/>
  <c r="J295" i="3"/>
  <c r="J296" i="3"/>
  <c r="J297" i="3"/>
  <c r="J298" i="3"/>
  <c r="J299" i="3"/>
  <c r="J300" i="3"/>
  <c r="J301" i="3"/>
  <c r="J302" i="3"/>
  <c r="J303" i="3"/>
  <c r="J304" i="3"/>
  <c r="J305" i="3"/>
  <c r="J306" i="3"/>
  <c r="J307" i="3"/>
  <c r="J308" i="3"/>
  <c r="J309" i="3"/>
  <c r="J310" i="3"/>
  <c r="J311" i="3"/>
  <c r="J312" i="3"/>
  <c r="J313" i="3"/>
  <c r="J314" i="3"/>
  <c r="J315" i="3"/>
  <c r="J316" i="3"/>
  <c r="J317" i="3"/>
  <c r="J318" i="3"/>
  <c r="J319" i="3"/>
  <c r="J320" i="3"/>
  <c r="J321" i="3"/>
  <c r="J322" i="3"/>
  <c r="J323" i="3"/>
  <c r="J324" i="3"/>
  <c r="J325" i="3"/>
  <c r="J326" i="3"/>
  <c r="J327" i="3"/>
  <c r="J328" i="3"/>
  <c r="J329" i="3"/>
  <c r="J330" i="3"/>
  <c r="J331" i="3"/>
  <c r="J332" i="3"/>
  <c r="J333" i="3"/>
  <c r="J334" i="3"/>
  <c r="J335" i="3"/>
  <c r="J336" i="3"/>
  <c r="J337" i="3"/>
  <c r="J338" i="3"/>
  <c r="J339" i="3"/>
  <c r="J340" i="3"/>
  <c r="J341" i="3"/>
  <c r="J342" i="3"/>
  <c r="J343" i="3"/>
  <c r="J344" i="3"/>
  <c r="J345" i="3"/>
  <c r="J346" i="3"/>
  <c r="L65" i="3"/>
  <c r="M65" i="3" s="1"/>
  <c r="L93" i="3"/>
  <c r="M93" i="3" s="1"/>
  <c r="L94" i="3"/>
  <c r="M94" i="3" s="1"/>
  <c r="L95" i="3"/>
  <c r="M95" i="3" s="1"/>
  <c r="L96" i="3"/>
  <c r="M96" i="3" s="1"/>
  <c r="L97" i="3"/>
  <c r="L98" i="3"/>
  <c r="M98" i="3" s="1"/>
  <c r="L5" i="3"/>
  <c r="L19" i="3"/>
  <c r="L66" i="3"/>
  <c r="M66" i="3" s="1"/>
  <c r="L67" i="3"/>
  <c r="M67" i="3" s="1"/>
  <c r="L68" i="3"/>
  <c r="M68" i="3" s="1"/>
  <c r="L69" i="3"/>
  <c r="M69" i="3" s="1"/>
  <c r="L70" i="3"/>
  <c r="M70" i="3" s="1"/>
  <c r="L71" i="3"/>
  <c r="M71" i="3" s="1"/>
  <c r="L72" i="3"/>
  <c r="M72" i="3" s="1"/>
  <c r="L73" i="3"/>
  <c r="M73" i="3" s="1"/>
  <c r="L74" i="3"/>
  <c r="L99" i="3"/>
  <c r="M99" i="3" s="1"/>
  <c r="L100" i="3"/>
  <c r="M100" i="3" s="1"/>
  <c r="L101" i="3"/>
  <c r="M101" i="3" s="1"/>
  <c r="L102" i="3"/>
  <c r="L103" i="3"/>
  <c r="L104" i="3"/>
  <c r="L6" i="3"/>
  <c r="L7" i="3"/>
  <c r="L8" i="3"/>
  <c r="L9" i="3"/>
  <c r="L10" i="3"/>
  <c r="L11" i="3"/>
  <c r="L12" i="3"/>
  <c r="L13" i="3"/>
  <c r="L14" i="3"/>
  <c r="L20" i="3"/>
  <c r="L21" i="3"/>
  <c r="L22" i="3"/>
  <c r="L23" i="3"/>
  <c r="L24" i="3"/>
  <c r="L25" i="3"/>
  <c r="L26" i="3"/>
  <c r="L27" i="3"/>
  <c r="L28" i="3"/>
  <c r="L29" i="3"/>
  <c r="L30" i="3"/>
  <c r="L31" i="3"/>
  <c r="L32" i="3"/>
  <c r="L33" i="3"/>
  <c r="M33" i="3" s="1"/>
  <c r="L34" i="3"/>
  <c r="M34" i="3" s="1"/>
  <c r="L35" i="3"/>
  <c r="L36" i="3"/>
  <c r="L37" i="3"/>
  <c r="L38" i="3"/>
  <c r="L39" i="3"/>
  <c r="M39" i="3" s="1"/>
  <c r="L40" i="3"/>
  <c r="L41" i="3"/>
  <c r="M41" i="3" s="1"/>
  <c r="L42" i="3"/>
  <c r="M42" i="3" s="1"/>
  <c r="L43" i="3"/>
  <c r="M43" i="3" s="1"/>
  <c r="L44" i="3"/>
  <c r="M44" i="3" s="1"/>
  <c r="L45" i="3"/>
  <c r="L46" i="3"/>
  <c r="L47" i="3"/>
  <c r="L48" i="3"/>
  <c r="L75" i="3"/>
  <c r="M75" i="3" s="1"/>
  <c r="L76" i="3"/>
  <c r="M76" i="3" s="1"/>
  <c r="L77" i="3"/>
  <c r="M77" i="3" s="1"/>
  <c r="L78" i="3"/>
  <c r="M78" i="3" s="1"/>
  <c r="L79" i="3"/>
  <c r="M79" i="3" s="1"/>
  <c r="L80" i="3"/>
  <c r="M80" i="3" s="1"/>
  <c r="L81" i="3"/>
  <c r="M81" i="3" s="1"/>
  <c r="L82" i="3"/>
  <c r="M82" i="3" s="1"/>
  <c r="L83" i="3"/>
  <c r="L84" i="3"/>
  <c r="L85" i="3"/>
  <c r="L86" i="3"/>
  <c r="M86" i="3" s="1"/>
  <c r="L105" i="3"/>
  <c r="M105" i="3" s="1"/>
  <c r="L106" i="3"/>
  <c r="M106" i="3" s="1"/>
  <c r="L107" i="3"/>
  <c r="M107" i="3" s="1"/>
  <c r="L108" i="3"/>
  <c r="M108" i="3" s="1"/>
  <c r="L109" i="3"/>
  <c r="M109" i="3" s="1"/>
  <c r="L110" i="3"/>
  <c r="M110" i="3" s="1"/>
  <c r="L111" i="3"/>
  <c r="L112" i="3"/>
  <c r="L113" i="3"/>
  <c r="M113" i="3" s="1"/>
  <c r="L114" i="3"/>
  <c r="M114" i="3" s="1"/>
  <c r="L115" i="3"/>
  <c r="L116" i="3"/>
  <c r="L117" i="3"/>
  <c r="L118" i="3"/>
  <c r="L119" i="3"/>
  <c r="L120" i="3"/>
  <c r="M120" i="3" s="1"/>
  <c r="L121" i="3"/>
  <c r="M121" i="3" s="1"/>
  <c r="L122" i="3"/>
  <c r="L123" i="3"/>
  <c r="M123" i="3" s="1"/>
  <c r="L124" i="3"/>
  <c r="M124" i="3" s="1"/>
  <c r="L125" i="3"/>
  <c r="M125" i="3" s="1"/>
  <c r="L126" i="3"/>
  <c r="M126" i="3" s="1"/>
  <c r="L127" i="3"/>
  <c r="M127" i="3" s="1"/>
  <c r="L128" i="3"/>
  <c r="M128" i="3" s="1"/>
  <c r="L129" i="3"/>
  <c r="M129" i="3" s="1"/>
  <c r="L130" i="3"/>
  <c r="M130" i="3" s="1"/>
  <c r="L131" i="3"/>
  <c r="M131" i="3" s="1"/>
  <c r="L132" i="3"/>
  <c r="M132" i="3" s="1"/>
  <c r="L133" i="3"/>
  <c r="M133" i="3" s="1"/>
  <c r="L134" i="3"/>
  <c r="M134" i="3" s="1"/>
  <c r="L135" i="3"/>
  <c r="M135" i="3" s="1"/>
  <c r="L136" i="3"/>
  <c r="L137" i="3"/>
  <c r="L138" i="3"/>
  <c r="M138" i="3" s="1"/>
  <c r="L139" i="3"/>
  <c r="M139" i="3" s="1"/>
  <c r="L140" i="3"/>
  <c r="M140" i="3" s="1"/>
  <c r="L141" i="3"/>
  <c r="M141" i="3" s="1"/>
  <c r="L142" i="3"/>
  <c r="M142" i="3" s="1"/>
  <c r="L143" i="3"/>
  <c r="L144" i="3"/>
  <c r="M144" i="3" s="1"/>
  <c r="L145" i="3"/>
  <c r="M145" i="3" s="1"/>
  <c r="L146" i="3"/>
  <c r="M146" i="3" s="1"/>
  <c r="L147" i="3"/>
  <c r="M147" i="3" s="1"/>
  <c r="L148" i="3"/>
  <c r="M148" i="3" s="1"/>
  <c r="L149" i="3"/>
  <c r="M149" i="3" s="1"/>
  <c r="L150" i="3"/>
  <c r="M150" i="3" s="1"/>
  <c r="L151" i="3"/>
  <c r="M151" i="3" s="1"/>
  <c r="L152" i="3"/>
  <c r="M152" i="3" s="1"/>
  <c r="L153" i="3"/>
  <c r="M153" i="3" s="1"/>
  <c r="L154" i="3"/>
  <c r="M154" i="3" s="1"/>
  <c r="L155" i="3"/>
  <c r="M155" i="3" s="1"/>
  <c r="L156" i="3"/>
  <c r="M156" i="3" s="1"/>
  <c r="L157" i="3"/>
  <c r="M157" i="3" s="1"/>
  <c r="L158" i="3"/>
  <c r="M158" i="3" s="1"/>
  <c r="L159" i="3"/>
  <c r="M159" i="3" s="1"/>
  <c r="L160" i="3"/>
  <c r="L161" i="3"/>
  <c r="M161" i="3" s="1"/>
  <c r="L162" i="3"/>
  <c r="M162" i="3" s="1"/>
  <c r="L163" i="3"/>
  <c r="M163" i="3" s="1"/>
  <c r="L164" i="3"/>
  <c r="M164" i="3" s="1"/>
  <c r="L165" i="3"/>
  <c r="L166" i="3"/>
  <c r="M166" i="3" s="1"/>
  <c r="L167" i="3"/>
  <c r="L168" i="3"/>
  <c r="M168" i="3" s="1"/>
  <c r="L169" i="3"/>
  <c r="M169" i="3" s="1"/>
  <c r="L170" i="3"/>
  <c r="L171" i="3"/>
  <c r="M171" i="3" s="1"/>
  <c r="L172" i="3"/>
  <c r="L173" i="3"/>
  <c r="M173" i="3" s="1"/>
  <c r="L174" i="3"/>
  <c r="L175" i="3"/>
  <c r="L176" i="3"/>
  <c r="L177" i="3"/>
  <c r="M177" i="3" s="1"/>
  <c r="L178" i="3"/>
  <c r="M178" i="3" s="1"/>
  <c r="L179" i="3"/>
  <c r="M179" i="3" s="1"/>
  <c r="L180" i="3"/>
  <c r="M180" i="3" s="1"/>
  <c r="L181" i="3"/>
  <c r="M181" i="3" s="1"/>
  <c r="L182" i="3"/>
  <c r="M182" i="3" s="1"/>
  <c r="L183" i="3"/>
  <c r="M183" i="3" s="1"/>
  <c r="L184" i="3"/>
  <c r="L185" i="3"/>
  <c r="M185" i="3" s="1"/>
  <c r="L186" i="3"/>
  <c r="M186" i="3" s="1"/>
  <c r="L187" i="3"/>
  <c r="M187" i="3" s="1"/>
  <c r="L188" i="3"/>
  <c r="M188" i="3" s="1"/>
  <c r="L189" i="3"/>
  <c r="M189" i="3" s="1"/>
  <c r="L190" i="3"/>
  <c r="M190" i="3" s="1"/>
  <c r="L191" i="3"/>
  <c r="M191" i="3" s="1"/>
  <c r="L192" i="3"/>
  <c r="M192" i="3" s="1"/>
  <c r="L193" i="3"/>
  <c r="M193" i="3" s="1"/>
  <c r="L194" i="3"/>
  <c r="M194" i="3" s="1"/>
  <c r="L195" i="3"/>
  <c r="L196" i="3"/>
  <c r="L197" i="3"/>
  <c r="L198" i="3"/>
  <c r="L199" i="3"/>
  <c r="M199" i="3" s="1"/>
  <c r="L200" i="3"/>
  <c r="M200" i="3" s="1"/>
  <c r="L201" i="3"/>
  <c r="L202" i="3"/>
  <c r="M202" i="3" s="1"/>
  <c r="L203" i="3"/>
  <c r="L204" i="3"/>
  <c r="M204" i="3" s="1"/>
  <c r="L205" i="3"/>
  <c r="L206" i="3"/>
  <c r="L207" i="3"/>
  <c r="L208" i="3"/>
  <c r="M208" i="3" s="1"/>
  <c r="L209" i="3"/>
  <c r="L210" i="3"/>
  <c r="L211" i="3"/>
  <c r="M211" i="3" s="1"/>
  <c r="L212" i="3"/>
  <c r="M212" i="3" s="1"/>
  <c r="L213" i="3"/>
  <c r="M213" i="3" s="1"/>
  <c r="L214" i="3"/>
  <c r="L215" i="3"/>
  <c r="M215" i="3" s="1"/>
  <c r="L216" i="3"/>
  <c r="M216" i="3" s="1"/>
  <c r="L217" i="3"/>
  <c r="M217" i="3" s="1"/>
  <c r="L218" i="3"/>
  <c r="M218" i="3" s="1"/>
  <c r="L219" i="3"/>
  <c r="M219" i="3" s="1"/>
  <c r="L220" i="3"/>
  <c r="L221" i="3"/>
  <c r="L222" i="3"/>
  <c r="M222" i="3" s="1"/>
  <c r="L223" i="3"/>
  <c r="L224" i="3"/>
  <c r="M224" i="3" s="1"/>
  <c r="L225" i="3"/>
  <c r="L226" i="3"/>
  <c r="L227" i="3"/>
  <c r="M227" i="3" s="1"/>
  <c r="L228" i="3"/>
  <c r="L229" i="3"/>
  <c r="L230" i="3"/>
  <c r="L231" i="3"/>
  <c r="L232" i="3"/>
  <c r="M232" i="3" s="1"/>
  <c r="L233" i="3"/>
  <c r="M233" i="3" s="1"/>
  <c r="L234" i="3"/>
  <c r="M234" i="3" s="1"/>
  <c r="L235" i="3"/>
  <c r="M235" i="3" s="1"/>
  <c r="L236" i="3"/>
  <c r="L237" i="3"/>
  <c r="L238" i="3"/>
  <c r="L239" i="3"/>
  <c r="L240" i="3"/>
  <c r="M240" i="3" s="1"/>
  <c r="L241" i="3"/>
  <c r="M241" i="3" s="1"/>
  <c r="L242" i="3"/>
  <c r="L243" i="3"/>
  <c r="L244" i="3"/>
  <c r="M244" i="3" s="1"/>
  <c r="L245" i="3"/>
  <c r="L246" i="3"/>
  <c r="M246" i="3" s="1"/>
  <c r="L247" i="3"/>
  <c r="L248" i="3"/>
  <c r="M248" i="3" s="1"/>
  <c r="L249" i="3"/>
  <c r="M249" i="3" s="1"/>
  <c r="L250" i="3"/>
  <c r="L251" i="3"/>
  <c r="M251" i="3" s="1"/>
  <c r="L252" i="3"/>
  <c r="M252" i="3" s="1"/>
  <c r="L253" i="3"/>
  <c r="M253" i="3" s="1"/>
  <c r="L254" i="3"/>
  <c r="L255" i="3"/>
  <c r="M255" i="3" s="1"/>
  <c r="L256" i="3"/>
  <c r="M256" i="3" s="1"/>
  <c r="L257" i="3"/>
  <c r="M257" i="3" s="1"/>
  <c r="L258" i="3"/>
  <c r="M258" i="3" s="1"/>
  <c r="L259" i="3"/>
  <c r="L260" i="3"/>
  <c r="M260" i="3" s="1"/>
  <c r="L261" i="3"/>
  <c r="L262" i="3"/>
  <c r="L263" i="3"/>
  <c r="M263" i="3" s="1"/>
  <c r="L264" i="3"/>
  <c r="M264" i="3" s="1"/>
  <c r="L265" i="3"/>
  <c r="L266" i="3"/>
  <c r="L267" i="3"/>
  <c r="M267" i="3" s="1"/>
  <c r="L268" i="3"/>
  <c r="L269" i="3"/>
  <c r="M269" i="3" s="1"/>
  <c r="L270" i="3"/>
  <c r="L271" i="3"/>
  <c r="L272" i="3"/>
  <c r="L273" i="3"/>
  <c r="L274" i="3"/>
  <c r="M274" i="3" s="1"/>
  <c r="L275" i="3"/>
  <c r="L276" i="3"/>
  <c r="M276" i="3" s="1"/>
  <c r="L277" i="3"/>
  <c r="L278" i="3"/>
  <c r="L279" i="3"/>
  <c r="M279" i="3" s="1"/>
  <c r="L280" i="3"/>
  <c r="L281" i="3"/>
  <c r="L282" i="3"/>
  <c r="L283" i="3"/>
  <c r="L284" i="3"/>
  <c r="L285" i="3"/>
  <c r="M285" i="3" s="1"/>
  <c r="L286" i="3"/>
  <c r="M286" i="3" s="1"/>
  <c r="L287" i="3"/>
  <c r="M287" i="3" s="1"/>
  <c r="L288" i="3"/>
  <c r="M288" i="3" s="1"/>
  <c r="L289" i="3"/>
  <c r="L290" i="3"/>
  <c r="L291" i="3"/>
  <c r="M291" i="3" s="1"/>
  <c r="L292" i="3"/>
  <c r="L15" i="3"/>
  <c r="L16" i="3"/>
  <c r="L17" i="3"/>
  <c r="L18" i="3"/>
  <c r="L49" i="3"/>
  <c r="L50" i="3"/>
  <c r="L51" i="3"/>
  <c r="L52" i="3"/>
  <c r="L53" i="3"/>
  <c r="L54" i="3"/>
  <c r="L55" i="3"/>
  <c r="M55" i="3" s="1"/>
  <c r="L56" i="3"/>
  <c r="M56" i="3" s="1"/>
  <c r="L57" i="3"/>
  <c r="L58" i="3"/>
  <c r="L59" i="3"/>
  <c r="M59" i="3" s="1"/>
  <c r="L60" i="3"/>
  <c r="M60" i="3" s="1"/>
  <c r="L61" i="3"/>
  <c r="L62" i="3"/>
  <c r="M62" i="3" s="1"/>
  <c r="L63" i="3"/>
  <c r="L87" i="3"/>
  <c r="M87" i="3" s="1"/>
  <c r="L88" i="3"/>
  <c r="L89" i="3"/>
  <c r="M89" i="3" s="1"/>
  <c r="L90" i="3"/>
  <c r="M90" i="3" s="1"/>
  <c r="L91" i="3"/>
  <c r="L92" i="3"/>
  <c r="M92" i="3" s="1"/>
  <c r="L293" i="3"/>
  <c r="M293" i="3" s="1"/>
  <c r="L294" i="3"/>
  <c r="M294" i="3" s="1"/>
  <c r="L295" i="3"/>
  <c r="M295" i="3" s="1"/>
  <c r="L296" i="3"/>
  <c r="L297" i="3"/>
  <c r="M297" i="3" s="1"/>
  <c r="L298" i="3"/>
  <c r="L299" i="3"/>
  <c r="M299" i="3" s="1"/>
  <c r="L300" i="3"/>
  <c r="M300" i="3" s="1"/>
  <c r="L301" i="3"/>
  <c r="M301" i="3" s="1"/>
  <c r="L302" i="3"/>
  <c r="M302" i="3" s="1"/>
  <c r="L303" i="3"/>
  <c r="L304" i="3"/>
  <c r="M304" i="3" s="1"/>
  <c r="L305" i="3"/>
  <c r="M305" i="3" s="1"/>
  <c r="L306" i="3"/>
  <c r="M306" i="3" s="1"/>
  <c r="L307" i="3"/>
  <c r="L308" i="3"/>
  <c r="M308" i="3" s="1"/>
  <c r="L309" i="3"/>
  <c r="M309" i="3" s="1"/>
  <c r="L310" i="3"/>
  <c r="M310" i="3" s="1"/>
  <c r="L311" i="3"/>
  <c r="M311" i="3" s="1"/>
  <c r="L312" i="3"/>
  <c r="M312" i="3" s="1"/>
  <c r="L313" i="3"/>
  <c r="M313" i="3" s="1"/>
  <c r="L314" i="3"/>
  <c r="M314" i="3" s="1"/>
  <c r="L315" i="3"/>
  <c r="M315" i="3" s="1"/>
  <c r="L316" i="3"/>
  <c r="M316" i="3" s="1"/>
  <c r="L317" i="3"/>
  <c r="M317" i="3" s="1"/>
  <c r="L318" i="3"/>
  <c r="M318" i="3" s="1"/>
  <c r="L319" i="3"/>
  <c r="M319" i="3" s="1"/>
  <c r="L320" i="3"/>
  <c r="M320" i="3" s="1"/>
  <c r="L321" i="3"/>
  <c r="M321" i="3" s="1"/>
  <c r="L322" i="3"/>
  <c r="M322" i="3" s="1"/>
  <c r="L323" i="3"/>
  <c r="M323" i="3" s="1"/>
  <c r="L324" i="3"/>
  <c r="M324" i="3" s="1"/>
  <c r="L325" i="3"/>
  <c r="M325" i="3" s="1"/>
  <c r="L326" i="3"/>
  <c r="M326" i="3" s="1"/>
  <c r="L327" i="3"/>
  <c r="M327" i="3" s="1"/>
  <c r="L328" i="3"/>
  <c r="M328" i="3" s="1"/>
  <c r="L329" i="3"/>
  <c r="M329" i="3" s="1"/>
  <c r="L330" i="3"/>
  <c r="M330" i="3" s="1"/>
  <c r="L331" i="3"/>
  <c r="M331" i="3" s="1"/>
  <c r="L332" i="3"/>
  <c r="L333" i="3"/>
  <c r="L334" i="3"/>
  <c r="L335" i="3"/>
  <c r="L336" i="3"/>
  <c r="M336" i="3" s="1"/>
  <c r="L337" i="3"/>
  <c r="M337" i="3" s="1"/>
  <c r="L338" i="3"/>
  <c r="M338" i="3" s="1"/>
  <c r="L339" i="3"/>
  <c r="M339" i="3" s="1"/>
  <c r="L340" i="3"/>
  <c r="L341" i="3"/>
  <c r="M341" i="3" s="1"/>
  <c r="L342" i="3"/>
  <c r="M342" i="3" s="1"/>
  <c r="L343" i="3"/>
  <c r="L344" i="3"/>
  <c r="M344" i="3" s="1"/>
  <c r="L345" i="3"/>
  <c r="L346" i="3"/>
  <c r="M346" i="3" s="1"/>
  <c r="L64" i="3"/>
  <c r="M64" i="3" s="1"/>
  <c r="J64" i="3"/>
  <c r="A64" i="3"/>
  <c r="G64" i="3"/>
  <c r="F64" i="3"/>
  <c r="E65" i="3"/>
  <c r="E93" i="3"/>
  <c r="E94" i="3"/>
  <c r="E95" i="3"/>
  <c r="E96" i="3"/>
  <c r="E97" i="3"/>
  <c r="E98" i="3"/>
  <c r="E5" i="3"/>
  <c r="E19" i="3"/>
  <c r="E66" i="3"/>
  <c r="E67" i="3"/>
  <c r="E68" i="3"/>
  <c r="E69" i="3"/>
  <c r="E70" i="3"/>
  <c r="E71" i="3"/>
  <c r="E72" i="3"/>
  <c r="E73" i="3"/>
  <c r="E74" i="3"/>
  <c r="E99" i="3"/>
  <c r="E100" i="3"/>
  <c r="E101" i="3"/>
  <c r="E102" i="3"/>
  <c r="E103" i="3"/>
  <c r="E104" i="3"/>
  <c r="E6" i="3"/>
  <c r="E7" i="3"/>
  <c r="E8" i="3"/>
  <c r="E9" i="3"/>
  <c r="E10" i="3"/>
  <c r="E11" i="3"/>
  <c r="E12" i="3"/>
  <c r="E13" i="3"/>
  <c r="E14"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75" i="3"/>
  <c r="E76" i="3"/>
  <c r="E77" i="3"/>
  <c r="E78" i="3"/>
  <c r="E79" i="3"/>
  <c r="E80" i="3"/>
  <c r="E81" i="3"/>
  <c r="E82" i="3"/>
  <c r="E83" i="3"/>
  <c r="E84" i="3"/>
  <c r="E85" i="3"/>
  <c r="E86"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15" i="3"/>
  <c r="E16" i="3"/>
  <c r="E17" i="3"/>
  <c r="E18" i="3"/>
  <c r="E49" i="3"/>
  <c r="E50" i="3"/>
  <c r="E51" i="3"/>
  <c r="E52" i="3"/>
  <c r="E53" i="3"/>
  <c r="E54" i="3"/>
  <c r="E55" i="3"/>
  <c r="E56" i="3"/>
  <c r="E57" i="3"/>
  <c r="E58" i="3"/>
  <c r="E59" i="3"/>
  <c r="E60" i="3"/>
  <c r="E61" i="3"/>
  <c r="E62" i="3"/>
  <c r="E63" i="3"/>
  <c r="E87" i="3"/>
  <c r="E88" i="3"/>
  <c r="E89" i="3"/>
  <c r="E90" i="3"/>
  <c r="E91" i="3"/>
  <c r="E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64" i="3"/>
  <c r="C65" i="3"/>
  <c r="D65" i="3" s="1"/>
  <c r="C93" i="3"/>
  <c r="D93" i="3" s="1"/>
  <c r="C94" i="3"/>
  <c r="D94" i="3" s="1"/>
  <c r="C95" i="3"/>
  <c r="D95" i="3" s="1"/>
  <c r="C96" i="3"/>
  <c r="D96" i="3" s="1"/>
  <c r="C97" i="3"/>
  <c r="D97" i="3" s="1"/>
  <c r="C98" i="3"/>
  <c r="D98" i="3" s="1"/>
  <c r="C5" i="3"/>
  <c r="D5" i="3" s="1"/>
  <c r="C19" i="3"/>
  <c r="D19" i="3" s="1"/>
  <c r="C66" i="3"/>
  <c r="D66" i="3" s="1"/>
  <c r="C67" i="3"/>
  <c r="D67" i="3" s="1"/>
  <c r="C68" i="3"/>
  <c r="D68" i="3" s="1"/>
  <c r="C69" i="3"/>
  <c r="D69" i="3" s="1"/>
  <c r="C70" i="3"/>
  <c r="D70" i="3" s="1"/>
  <c r="C71" i="3"/>
  <c r="D71" i="3" s="1"/>
  <c r="C72" i="3"/>
  <c r="D72" i="3" s="1"/>
  <c r="C73" i="3"/>
  <c r="D73" i="3" s="1"/>
  <c r="C74" i="3"/>
  <c r="D74" i="3" s="1"/>
  <c r="C99" i="3"/>
  <c r="D99" i="3" s="1"/>
  <c r="C100" i="3"/>
  <c r="D100" i="3" s="1"/>
  <c r="C101" i="3"/>
  <c r="D101" i="3" s="1"/>
  <c r="C102" i="3"/>
  <c r="D102" i="3" s="1"/>
  <c r="C103" i="3"/>
  <c r="D103" i="3" s="1"/>
  <c r="C104" i="3"/>
  <c r="D104" i="3" s="1"/>
  <c r="C6" i="3"/>
  <c r="D6" i="3" s="1"/>
  <c r="C7" i="3"/>
  <c r="D7" i="3" s="1"/>
  <c r="C8" i="3"/>
  <c r="D8" i="3" s="1"/>
  <c r="C9" i="3"/>
  <c r="D9" i="3" s="1"/>
  <c r="C10" i="3"/>
  <c r="D10" i="3" s="1"/>
  <c r="C11" i="3"/>
  <c r="D11" i="3" s="1"/>
  <c r="C12" i="3"/>
  <c r="D12" i="3" s="1"/>
  <c r="C13" i="3"/>
  <c r="D13" i="3" s="1"/>
  <c r="C14" i="3"/>
  <c r="D14" i="3" s="1"/>
  <c r="C20" i="3"/>
  <c r="D20" i="3" s="1"/>
  <c r="C21" i="3"/>
  <c r="D21" i="3" s="1"/>
  <c r="C22" i="3"/>
  <c r="D22" i="3" s="1"/>
  <c r="C23" i="3"/>
  <c r="D23" i="3" s="1"/>
  <c r="C24" i="3"/>
  <c r="D24" i="3" s="1"/>
  <c r="C25" i="3"/>
  <c r="D25" i="3" s="1"/>
  <c r="C26" i="3"/>
  <c r="D26" i="3" s="1"/>
  <c r="C27" i="3"/>
  <c r="D27" i="3" s="1"/>
  <c r="C28" i="3"/>
  <c r="D28" i="3" s="1"/>
  <c r="C29" i="3"/>
  <c r="D29" i="3" s="1"/>
  <c r="C30" i="3"/>
  <c r="D30" i="3" s="1"/>
  <c r="C31" i="3"/>
  <c r="D31" i="3" s="1"/>
  <c r="C32" i="3"/>
  <c r="D32" i="3" s="1"/>
  <c r="C33" i="3"/>
  <c r="D33" i="3" s="1"/>
  <c r="C34" i="3"/>
  <c r="D34" i="3" s="1"/>
  <c r="C35" i="3"/>
  <c r="D35" i="3" s="1"/>
  <c r="C36" i="3"/>
  <c r="D36" i="3" s="1"/>
  <c r="C37" i="3"/>
  <c r="D37" i="3" s="1"/>
  <c r="C38" i="3"/>
  <c r="D38" i="3" s="1"/>
  <c r="C39" i="3"/>
  <c r="D39" i="3" s="1"/>
  <c r="C40" i="3"/>
  <c r="D40" i="3" s="1"/>
  <c r="C41" i="3"/>
  <c r="D41" i="3" s="1"/>
  <c r="C42" i="3"/>
  <c r="D42" i="3" s="1"/>
  <c r="C43" i="3"/>
  <c r="D43" i="3" s="1"/>
  <c r="C44" i="3"/>
  <c r="D44" i="3" s="1"/>
  <c r="C45" i="3"/>
  <c r="D45" i="3" s="1"/>
  <c r="C46" i="3"/>
  <c r="D46" i="3" s="1"/>
  <c r="C47" i="3"/>
  <c r="D47" i="3" s="1"/>
  <c r="C48" i="3"/>
  <c r="D48" i="3" s="1"/>
  <c r="C75" i="3"/>
  <c r="D75" i="3" s="1"/>
  <c r="C76" i="3"/>
  <c r="D76" i="3" s="1"/>
  <c r="C77" i="3"/>
  <c r="D77" i="3" s="1"/>
  <c r="C78" i="3"/>
  <c r="D78" i="3" s="1"/>
  <c r="C79" i="3"/>
  <c r="D79" i="3" s="1"/>
  <c r="C80" i="3"/>
  <c r="D80" i="3" s="1"/>
  <c r="C81" i="3"/>
  <c r="D81" i="3" s="1"/>
  <c r="C82" i="3"/>
  <c r="D82" i="3" s="1"/>
  <c r="C83" i="3"/>
  <c r="D83" i="3" s="1"/>
  <c r="C84" i="3"/>
  <c r="D84" i="3" s="1"/>
  <c r="C85" i="3"/>
  <c r="D85" i="3" s="1"/>
  <c r="C86" i="3"/>
  <c r="D86" i="3" s="1"/>
  <c r="C105" i="3"/>
  <c r="D105" i="3" s="1"/>
  <c r="C106" i="3"/>
  <c r="D106" i="3" s="1"/>
  <c r="C107" i="3"/>
  <c r="D107" i="3" s="1"/>
  <c r="C108" i="3"/>
  <c r="D108" i="3" s="1"/>
  <c r="C109" i="3"/>
  <c r="D109" i="3" s="1"/>
  <c r="C110" i="3"/>
  <c r="D110" i="3" s="1"/>
  <c r="C111" i="3"/>
  <c r="D111" i="3" s="1"/>
  <c r="C112" i="3"/>
  <c r="D112" i="3" s="1"/>
  <c r="C113" i="3"/>
  <c r="D113" i="3" s="1"/>
  <c r="C114" i="3"/>
  <c r="D114" i="3" s="1"/>
  <c r="C115" i="3"/>
  <c r="D115" i="3" s="1"/>
  <c r="C116" i="3"/>
  <c r="D116" i="3" s="1"/>
  <c r="C117" i="3"/>
  <c r="D117" i="3" s="1"/>
  <c r="C118" i="3"/>
  <c r="D118" i="3" s="1"/>
  <c r="C119" i="3"/>
  <c r="D119" i="3" s="1"/>
  <c r="C120" i="3"/>
  <c r="D120" i="3" s="1"/>
  <c r="C121" i="3"/>
  <c r="D121" i="3" s="1"/>
  <c r="C122" i="3"/>
  <c r="D122" i="3" s="1"/>
  <c r="C123" i="3"/>
  <c r="D123" i="3" s="1"/>
  <c r="C124" i="3"/>
  <c r="D124" i="3" s="1"/>
  <c r="C125" i="3"/>
  <c r="D125" i="3" s="1"/>
  <c r="C126" i="3"/>
  <c r="D126" i="3" s="1"/>
  <c r="C127" i="3"/>
  <c r="D127" i="3" s="1"/>
  <c r="C128" i="3"/>
  <c r="D128" i="3" s="1"/>
  <c r="C129" i="3"/>
  <c r="D129" i="3" s="1"/>
  <c r="C130" i="3"/>
  <c r="D130" i="3" s="1"/>
  <c r="C131" i="3"/>
  <c r="D131" i="3" s="1"/>
  <c r="C132" i="3"/>
  <c r="D132" i="3" s="1"/>
  <c r="C133" i="3"/>
  <c r="D133" i="3" s="1"/>
  <c r="C134" i="3"/>
  <c r="D134" i="3" s="1"/>
  <c r="C135" i="3"/>
  <c r="D135" i="3" s="1"/>
  <c r="C136" i="3"/>
  <c r="D136" i="3" s="1"/>
  <c r="C137" i="3"/>
  <c r="D137" i="3" s="1"/>
  <c r="C138" i="3"/>
  <c r="D138" i="3" s="1"/>
  <c r="C139" i="3"/>
  <c r="D139" i="3" s="1"/>
  <c r="C140" i="3"/>
  <c r="D140" i="3" s="1"/>
  <c r="C141" i="3"/>
  <c r="D141" i="3" s="1"/>
  <c r="C142" i="3"/>
  <c r="D142" i="3" s="1"/>
  <c r="C143" i="3"/>
  <c r="D143" i="3" s="1"/>
  <c r="C144" i="3"/>
  <c r="D144" i="3" s="1"/>
  <c r="C145" i="3"/>
  <c r="D145" i="3" s="1"/>
  <c r="C146" i="3"/>
  <c r="D146" i="3" s="1"/>
  <c r="C147" i="3"/>
  <c r="D147" i="3" s="1"/>
  <c r="C148" i="3"/>
  <c r="D148" i="3" s="1"/>
  <c r="C149" i="3"/>
  <c r="D149" i="3" s="1"/>
  <c r="C150" i="3"/>
  <c r="D150" i="3" s="1"/>
  <c r="C151" i="3"/>
  <c r="D151" i="3" s="1"/>
  <c r="C152" i="3"/>
  <c r="D152" i="3" s="1"/>
  <c r="C153" i="3"/>
  <c r="D153" i="3" s="1"/>
  <c r="C154" i="3"/>
  <c r="D154" i="3" s="1"/>
  <c r="C155" i="3"/>
  <c r="D155" i="3" s="1"/>
  <c r="C156" i="3"/>
  <c r="D156" i="3" s="1"/>
  <c r="C157" i="3"/>
  <c r="D157" i="3" s="1"/>
  <c r="C158" i="3"/>
  <c r="D158" i="3" s="1"/>
  <c r="C159" i="3"/>
  <c r="D159" i="3" s="1"/>
  <c r="C160" i="3"/>
  <c r="D160" i="3" s="1"/>
  <c r="C161" i="3"/>
  <c r="D161" i="3" s="1"/>
  <c r="C162" i="3"/>
  <c r="D162" i="3" s="1"/>
  <c r="C163" i="3"/>
  <c r="D163" i="3" s="1"/>
  <c r="C164" i="3"/>
  <c r="D164" i="3" s="1"/>
  <c r="C165" i="3"/>
  <c r="D165" i="3" s="1"/>
  <c r="C166" i="3"/>
  <c r="D166" i="3" s="1"/>
  <c r="C167" i="3"/>
  <c r="D167" i="3" s="1"/>
  <c r="C168" i="3"/>
  <c r="D168" i="3" s="1"/>
  <c r="C169" i="3"/>
  <c r="D169" i="3" s="1"/>
  <c r="C170" i="3"/>
  <c r="D170" i="3" s="1"/>
  <c r="C171" i="3"/>
  <c r="D171" i="3" s="1"/>
  <c r="C172" i="3"/>
  <c r="D172" i="3" s="1"/>
  <c r="C173" i="3"/>
  <c r="D173" i="3" s="1"/>
  <c r="C174" i="3"/>
  <c r="D174" i="3" s="1"/>
  <c r="C175" i="3"/>
  <c r="D175" i="3" s="1"/>
  <c r="C176" i="3"/>
  <c r="D176" i="3" s="1"/>
  <c r="C177" i="3"/>
  <c r="D177" i="3" s="1"/>
  <c r="C178" i="3"/>
  <c r="D178" i="3" s="1"/>
  <c r="C179" i="3"/>
  <c r="D179" i="3" s="1"/>
  <c r="C180" i="3"/>
  <c r="D180" i="3" s="1"/>
  <c r="C181" i="3"/>
  <c r="D181" i="3" s="1"/>
  <c r="C182" i="3"/>
  <c r="D182" i="3" s="1"/>
  <c r="C183" i="3"/>
  <c r="D183" i="3" s="1"/>
  <c r="C184" i="3"/>
  <c r="D184" i="3" s="1"/>
  <c r="C185" i="3"/>
  <c r="D185" i="3" s="1"/>
  <c r="C186" i="3"/>
  <c r="D186" i="3" s="1"/>
  <c r="C187" i="3"/>
  <c r="D187" i="3" s="1"/>
  <c r="C188" i="3"/>
  <c r="D188" i="3" s="1"/>
  <c r="C189" i="3"/>
  <c r="D189" i="3" s="1"/>
  <c r="C190" i="3"/>
  <c r="D190" i="3" s="1"/>
  <c r="C191" i="3"/>
  <c r="D191" i="3" s="1"/>
  <c r="C192" i="3"/>
  <c r="D192" i="3" s="1"/>
  <c r="C193" i="3"/>
  <c r="D193" i="3" s="1"/>
  <c r="C194" i="3"/>
  <c r="D194" i="3" s="1"/>
  <c r="C195" i="3"/>
  <c r="D195" i="3" s="1"/>
  <c r="C196" i="3"/>
  <c r="D196" i="3" s="1"/>
  <c r="C197" i="3"/>
  <c r="D197" i="3" s="1"/>
  <c r="C198" i="3"/>
  <c r="D198" i="3" s="1"/>
  <c r="C199" i="3"/>
  <c r="D199" i="3" s="1"/>
  <c r="C200" i="3"/>
  <c r="D200" i="3" s="1"/>
  <c r="C201" i="3"/>
  <c r="D201" i="3" s="1"/>
  <c r="C202" i="3"/>
  <c r="D202" i="3" s="1"/>
  <c r="C203" i="3"/>
  <c r="D203" i="3" s="1"/>
  <c r="C204" i="3"/>
  <c r="D204" i="3" s="1"/>
  <c r="C205" i="3"/>
  <c r="D205" i="3" s="1"/>
  <c r="C206" i="3"/>
  <c r="D206" i="3" s="1"/>
  <c r="C207" i="3"/>
  <c r="D207" i="3" s="1"/>
  <c r="C208" i="3"/>
  <c r="D208" i="3" s="1"/>
  <c r="C209" i="3"/>
  <c r="D209" i="3" s="1"/>
  <c r="C210" i="3"/>
  <c r="D210" i="3" s="1"/>
  <c r="C211" i="3"/>
  <c r="D211" i="3" s="1"/>
  <c r="C212" i="3"/>
  <c r="D212" i="3" s="1"/>
  <c r="C213" i="3"/>
  <c r="D213" i="3" s="1"/>
  <c r="C214" i="3"/>
  <c r="D214" i="3" s="1"/>
  <c r="C215" i="3"/>
  <c r="D215" i="3" s="1"/>
  <c r="C216" i="3"/>
  <c r="D216" i="3" s="1"/>
  <c r="C217" i="3"/>
  <c r="D217" i="3" s="1"/>
  <c r="C218" i="3"/>
  <c r="D218" i="3" s="1"/>
  <c r="C219" i="3"/>
  <c r="D219" i="3" s="1"/>
  <c r="C220" i="3"/>
  <c r="D220" i="3" s="1"/>
  <c r="C221" i="3"/>
  <c r="D221" i="3" s="1"/>
  <c r="C222" i="3"/>
  <c r="D222" i="3" s="1"/>
  <c r="C223" i="3"/>
  <c r="D223" i="3" s="1"/>
  <c r="C224" i="3"/>
  <c r="D224" i="3" s="1"/>
  <c r="C225" i="3"/>
  <c r="D225" i="3" s="1"/>
  <c r="C226" i="3"/>
  <c r="D226" i="3" s="1"/>
  <c r="C227" i="3"/>
  <c r="D227" i="3" s="1"/>
  <c r="C228" i="3"/>
  <c r="D228" i="3" s="1"/>
  <c r="C229" i="3"/>
  <c r="D229" i="3" s="1"/>
  <c r="C230" i="3"/>
  <c r="D230" i="3" s="1"/>
  <c r="C231" i="3"/>
  <c r="D231" i="3" s="1"/>
  <c r="C232" i="3"/>
  <c r="D232" i="3" s="1"/>
  <c r="C233" i="3"/>
  <c r="D233" i="3" s="1"/>
  <c r="C234" i="3"/>
  <c r="D234" i="3" s="1"/>
  <c r="C235" i="3"/>
  <c r="D235" i="3" s="1"/>
  <c r="C236" i="3"/>
  <c r="D236" i="3" s="1"/>
  <c r="C237" i="3"/>
  <c r="D237" i="3" s="1"/>
  <c r="C238" i="3"/>
  <c r="D238" i="3" s="1"/>
  <c r="C239" i="3"/>
  <c r="D239" i="3" s="1"/>
  <c r="C240" i="3"/>
  <c r="D240" i="3" s="1"/>
  <c r="C241" i="3"/>
  <c r="D241" i="3" s="1"/>
  <c r="C242" i="3"/>
  <c r="D242" i="3" s="1"/>
  <c r="C243" i="3"/>
  <c r="D243" i="3" s="1"/>
  <c r="C244" i="3"/>
  <c r="D244" i="3" s="1"/>
  <c r="C245" i="3"/>
  <c r="D245" i="3" s="1"/>
  <c r="C246" i="3"/>
  <c r="D246" i="3" s="1"/>
  <c r="C247" i="3"/>
  <c r="D247" i="3" s="1"/>
  <c r="C248" i="3"/>
  <c r="D248" i="3" s="1"/>
  <c r="C249" i="3"/>
  <c r="D249" i="3" s="1"/>
  <c r="C250" i="3"/>
  <c r="D250" i="3" s="1"/>
  <c r="C251" i="3"/>
  <c r="D251" i="3" s="1"/>
  <c r="C252" i="3"/>
  <c r="D252" i="3" s="1"/>
  <c r="C253" i="3"/>
  <c r="D253" i="3" s="1"/>
  <c r="C254" i="3"/>
  <c r="D254" i="3" s="1"/>
  <c r="C255" i="3"/>
  <c r="D255" i="3" s="1"/>
  <c r="C256" i="3"/>
  <c r="D256" i="3" s="1"/>
  <c r="C257" i="3"/>
  <c r="D257" i="3" s="1"/>
  <c r="C258" i="3"/>
  <c r="D258" i="3" s="1"/>
  <c r="C259" i="3"/>
  <c r="D259" i="3" s="1"/>
  <c r="C260" i="3"/>
  <c r="D260" i="3" s="1"/>
  <c r="C261" i="3"/>
  <c r="D261" i="3" s="1"/>
  <c r="C262" i="3"/>
  <c r="D262" i="3" s="1"/>
  <c r="C263" i="3"/>
  <c r="D263" i="3" s="1"/>
  <c r="C264" i="3"/>
  <c r="D264" i="3" s="1"/>
  <c r="C265" i="3"/>
  <c r="D265" i="3" s="1"/>
  <c r="C266" i="3"/>
  <c r="D266" i="3" s="1"/>
  <c r="C267" i="3"/>
  <c r="D267" i="3" s="1"/>
  <c r="C268" i="3"/>
  <c r="D268" i="3" s="1"/>
  <c r="C269" i="3"/>
  <c r="D269" i="3" s="1"/>
  <c r="C270" i="3"/>
  <c r="D270" i="3" s="1"/>
  <c r="C271" i="3"/>
  <c r="D271" i="3" s="1"/>
  <c r="C272" i="3"/>
  <c r="D272" i="3" s="1"/>
  <c r="C273" i="3"/>
  <c r="D273" i="3" s="1"/>
  <c r="C274" i="3"/>
  <c r="D274" i="3" s="1"/>
  <c r="C275" i="3"/>
  <c r="D275" i="3" s="1"/>
  <c r="C276" i="3"/>
  <c r="D276" i="3" s="1"/>
  <c r="C277" i="3"/>
  <c r="D277" i="3" s="1"/>
  <c r="C278" i="3"/>
  <c r="D278" i="3" s="1"/>
  <c r="C279" i="3"/>
  <c r="D279" i="3" s="1"/>
  <c r="C280" i="3"/>
  <c r="D280" i="3" s="1"/>
  <c r="C281" i="3"/>
  <c r="D281" i="3" s="1"/>
  <c r="C282" i="3"/>
  <c r="D282" i="3" s="1"/>
  <c r="C283" i="3"/>
  <c r="D283" i="3" s="1"/>
  <c r="C284" i="3"/>
  <c r="D284" i="3" s="1"/>
  <c r="C285" i="3"/>
  <c r="D285" i="3" s="1"/>
  <c r="C286" i="3"/>
  <c r="D286" i="3" s="1"/>
  <c r="C287" i="3"/>
  <c r="D287" i="3" s="1"/>
  <c r="C288" i="3"/>
  <c r="D288" i="3" s="1"/>
  <c r="C289" i="3"/>
  <c r="D289" i="3" s="1"/>
  <c r="C290" i="3"/>
  <c r="D290" i="3" s="1"/>
  <c r="C291" i="3"/>
  <c r="D291" i="3" s="1"/>
  <c r="C292" i="3"/>
  <c r="D292" i="3" s="1"/>
  <c r="C15" i="3"/>
  <c r="C16" i="3"/>
  <c r="C17" i="3"/>
  <c r="C18" i="3"/>
  <c r="C49" i="3"/>
  <c r="C50" i="3"/>
  <c r="C51" i="3"/>
  <c r="C52" i="3"/>
  <c r="C53" i="3"/>
  <c r="C54" i="3"/>
  <c r="C55" i="3"/>
  <c r="C56" i="3"/>
  <c r="C57" i="3"/>
  <c r="C58" i="3"/>
  <c r="C59" i="3"/>
  <c r="C60" i="3"/>
  <c r="C61" i="3"/>
  <c r="C62" i="3"/>
  <c r="C63" i="3"/>
  <c r="C87" i="3"/>
  <c r="D87" i="3" s="1"/>
  <c r="C88" i="3"/>
  <c r="D88" i="3" s="1"/>
  <c r="C89" i="3"/>
  <c r="D89" i="3" s="1"/>
  <c r="C90" i="3"/>
  <c r="D90" i="3" s="1"/>
  <c r="C91" i="3"/>
  <c r="D91" i="3" s="1"/>
  <c r="C92" i="3"/>
  <c r="D92" i="3" s="1"/>
  <c r="C293" i="3"/>
  <c r="D293" i="3" s="1"/>
  <c r="C294" i="3"/>
  <c r="D294" i="3" s="1"/>
  <c r="C295" i="3"/>
  <c r="D295" i="3" s="1"/>
  <c r="C296" i="3"/>
  <c r="D296" i="3" s="1"/>
  <c r="C297" i="3"/>
  <c r="D297" i="3" s="1"/>
  <c r="C298" i="3"/>
  <c r="D298" i="3" s="1"/>
  <c r="C299" i="3"/>
  <c r="D299" i="3" s="1"/>
  <c r="C300" i="3"/>
  <c r="D300" i="3" s="1"/>
  <c r="C301" i="3"/>
  <c r="D301" i="3" s="1"/>
  <c r="C302" i="3"/>
  <c r="D302" i="3" s="1"/>
  <c r="C303" i="3"/>
  <c r="D303" i="3" s="1"/>
  <c r="C304" i="3"/>
  <c r="D304" i="3" s="1"/>
  <c r="C305" i="3"/>
  <c r="D305" i="3" s="1"/>
  <c r="C306" i="3"/>
  <c r="D306" i="3" s="1"/>
  <c r="C307" i="3"/>
  <c r="D307" i="3" s="1"/>
  <c r="C308" i="3"/>
  <c r="D308" i="3" s="1"/>
  <c r="C309" i="3"/>
  <c r="D309" i="3" s="1"/>
  <c r="C310" i="3"/>
  <c r="D310" i="3" s="1"/>
  <c r="C311" i="3"/>
  <c r="D311" i="3" s="1"/>
  <c r="C312" i="3"/>
  <c r="D312" i="3" s="1"/>
  <c r="C313" i="3"/>
  <c r="D313" i="3" s="1"/>
  <c r="C314" i="3"/>
  <c r="D314" i="3" s="1"/>
  <c r="C315" i="3"/>
  <c r="D315" i="3" s="1"/>
  <c r="C316" i="3"/>
  <c r="D316" i="3" s="1"/>
  <c r="C317" i="3"/>
  <c r="D317" i="3" s="1"/>
  <c r="C318" i="3"/>
  <c r="D318" i="3" s="1"/>
  <c r="C319" i="3"/>
  <c r="D319" i="3" s="1"/>
  <c r="C320" i="3"/>
  <c r="D320" i="3" s="1"/>
  <c r="C321" i="3"/>
  <c r="D321" i="3" s="1"/>
  <c r="C322" i="3"/>
  <c r="D322" i="3" s="1"/>
  <c r="C323" i="3"/>
  <c r="D323" i="3" s="1"/>
  <c r="C324" i="3"/>
  <c r="D324" i="3" s="1"/>
  <c r="C325" i="3"/>
  <c r="D325" i="3" s="1"/>
  <c r="C326" i="3"/>
  <c r="D326" i="3" s="1"/>
  <c r="C327" i="3"/>
  <c r="D327" i="3" s="1"/>
  <c r="C328" i="3"/>
  <c r="D328" i="3" s="1"/>
  <c r="C329" i="3"/>
  <c r="D329" i="3" s="1"/>
  <c r="C330" i="3"/>
  <c r="D330" i="3" s="1"/>
  <c r="C331" i="3"/>
  <c r="D331" i="3" s="1"/>
  <c r="C332" i="3"/>
  <c r="D332" i="3" s="1"/>
  <c r="C333" i="3"/>
  <c r="D333" i="3" s="1"/>
  <c r="C334" i="3"/>
  <c r="D334" i="3" s="1"/>
  <c r="C335" i="3"/>
  <c r="D335" i="3" s="1"/>
  <c r="C336" i="3"/>
  <c r="D336" i="3" s="1"/>
  <c r="C337" i="3"/>
  <c r="D337" i="3" s="1"/>
  <c r="C338" i="3"/>
  <c r="D338" i="3" s="1"/>
  <c r="C339" i="3"/>
  <c r="D339" i="3" s="1"/>
  <c r="C340" i="3"/>
  <c r="D340" i="3" s="1"/>
  <c r="C341" i="3"/>
  <c r="D341" i="3" s="1"/>
  <c r="C342" i="3"/>
  <c r="D342" i="3" s="1"/>
  <c r="C343" i="3"/>
  <c r="D343" i="3" s="1"/>
  <c r="C344" i="3"/>
  <c r="D344" i="3" s="1"/>
  <c r="C345" i="3"/>
  <c r="D345" i="3" s="1"/>
  <c r="C346" i="3"/>
  <c r="D346" i="3" s="1"/>
  <c r="C64" i="3"/>
  <c r="D64" i="3" s="1"/>
  <c r="H99" i="3" l="1"/>
  <c r="I99" i="3" s="1"/>
  <c r="H70" i="3" l="1"/>
  <c r="I70" i="3" s="1"/>
  <c r="H71" i="3"/>
  <c r="I71" i="3" s="1"/>
  <c r="H72" i="3"/>
  <c r="I72" i="3" s="1"/>
  <c r="H73" i="3"/>
  <c r="I73" i="3" s="1"/>
  <c r="H74" i="3"/>
  <c r="I74" i="3" s="1"/>
  <c r="H64" i="3"/>
  <c r="I64" i="3" s="1"/>
  <c r="H65" i="3"/>
  <c r="I65" i="3" s="1"/>
  <c r="H93" i="3"/>
  <c r="I93" i="3" s="1"/>
  <c r="H94" i="3"/>
  <c r="I94" i="3" s="1"/>
  <c r="H95" i="3"/>
  <c r="I95" i="3" s="1"/>
  <c r="H96" i="3"/>
  <c r="I96" i="3" s="1"/>
  <c r="H97" i="3"/>
  <c r="I97" i="3" s="1"/>
  <c r="H98" i="3"/>
  <c r="I98" i="3" s="1"/>
  <c r="H5" i="3"/>
  <c r="I5" i="3" s="1"/>
  <c r="H67" i="3"/>
  <c r="I67" i="3" s="1"/>
  <c r="H68" i="3"/>
  <c r="I68" i="3" s="1"/>
  <c r="H69" i="3"/>
  <c r="I69" i="3" s="1"/>
  <c r="H100" i="3"/>
  <c r="I100" i="3" s="1"/>
  <c r="H101" i="3"/>
  <c r="I101" i="3" s="1"/>
  <c r="H102" i="3"/>
  <c r="I102" i="3" s="1"/>
  <c r="H103" i="3"/>
  <c r="I103" i="3" s="1"/>
  <c r="H104" i="3"/>
  <c r="I104" i="3" s="1"/>
  <c r="H6" i="3"/>
  <c r="I6" i="3" s="1"/>
  <c r="H7" i="3"/>
  <c r="I7" i="3" s="1"/>
  <c r="H8" i="3"/>
  <c r="I8" i="3" s="1"/>
  <c r="H9" i="3"/>
  <c r="I9" i="3" s="1"/>
  <c r="H10" i="3"/>
  <c r="I10" i="3" s="1"/>
  <c r="H11" i="3"/>
  <c r="I11" i="3" s="1"/>
  <c r="H12" i="3"/>
  <c r="I12" i="3" s="1"/>
  <c r="H13" i="3"/>
  <c r="I13" i="3" s="1"/>
  <c r="H14" i="3"/>
  <c r="I14" i="3" s="1"/>
  <c r="H20" i="3"/>
  <c r="I20" i="3" s="1"/>
  <c r="H21" i="3"/>
  <c r="I21" i="3" s="1"/>
  <c r="H22" i="3"/>
  <c r="I22" i="3" s="1"/>
  <c r="H23" i="3"/>
  <c r="I23" i="3" s="1"/>
  <c r="H24" i="3"/>
  <c r="I24" i="3" s="1"/>
  <c r="H25" i="3"/>
  <c r="I25" i="3" s="1"/>
  <c r="H26" i="3"/>
  <c r="I26" i="3" s="1"/>
  <c r="H27" i="3"/>
  <c r="I27" i="3" s="1"/>
  <c r="H28" i="3"/>
  <c r="I28" i="3" s="1"/>
  <c r="H29" i="3"/>
  <c r="I29" i="3" s="1"/>
  <c r="H30" i="3"/>
  <c r="I30" i="3" s="1"/>
  <c r="H31" i="3"/>
  <c r="I31" i="3" s="1"/>
  <c r="H32" i="3"/>
  <c r="I32" i="3" s="1"/>
  <c r="H33" i="3"/>
  <c r="I33" i="3" s="1"/>
  <c r="H34" i="3"/>
  <c r="I34" i="3" s="1"/>
  <c r="H35" i="3"/>
  <c r="I35" i="3" s="1"/>
  <c r="H36" i="3"/>
  <c r="I36" i="3" s="1"/>
  <c r="H37" i="3"/>
  <c r="I37" i="3" s="1"/>
  <c r="H38" i="3"/>
  <c r="I38" i="3" s="1"/>
  <c r="H39" i="3"/>
  <c r="I39" i="3" s="1"/>
  <c r="H40" i="3"/>
  <c r="I40" i="3" s="1"/>
  <c r="H41" i="3"/>
  <c r="I41" i="3" s="1"/>
  <c r="H42" i="3"/>
  <c r="I42" i="3" s="1"/>
  <c r="H43" i="3"/>
  <c r="I43" i="3" s="1"/>
  <c r="H44" i="3"/>
  <c r="I44" i="3" s="1"/>
  <c r="H45" i="3"/>
  <c r="I45" i="3" s="1"/>
  <c r="H46" i="3"/>
  <c r="I46" i="3" s="1"/>
  <c r="H47" i="3"/>
  <c r="I47" i="3" s="1"/>
  <c r="H48" i="3"/>
  <c r="I48" i="3" s="1"/>
  <c r="H75" i="3"/>
  <c r="I75" i="3" s="1"/>
  <c r="H76" i="3"/>
  <c r="I76" i="3" s="1"/>
  <c r="H77" i="3"/>
  <c r="I77" i="3" s="1"/>
  <c r="H78" i="3"/>
  <c r="I78" i="3" s="1"/>
  <c r="H79" i="3"/>
  <c r="I79" i="3" s="1"/>
  <c r="H80" i="3"/>
  <c r="I80" i="3" s="1"/>
  <c r="H81" i="3"/>
  <c r="I81" i="3" s="1"/>
  <c r="H82" i="3"/>
  <c r="I82" i="3" s="1"/>
  <c r="H83" i="3"/>
  <c r="I83" i="3" s="1"/>
  <c r="H84" i="3"/>
  <c r="I84" i="3" s="1"/>
  <c r="H85" i="3"/>
  <c r="I85" i="3" s="1"/>
  <c r="H86" i="3"/>
  <c r="I86" i="3" s="1"/>
  <c r="H105" i="3"/>
  <c r="I105" i="3" s="1"/>
  <c r="H106" i="3"/>
  <c r="I106" i="3" s="1"/>
  <c r="H107" i="3"/>
  <c r="I107" i="3" s="1"/>
  <c r="H108" i="3"/>
  <c r="I108" i="3" s="1"/>
  <c r="H109" i="3"/>
  <c r="I109" i="3" s="1"/>
  <c r="H110" i="3"/>
  <c r="I110" i="3" s="1"/>
  <c r="H111" i="3"/>
  <c r="I111" i="3" s="1"/>
  <c r="H112" i="3"/>
  <c r="I112" i="3" s="1"/>
  <c r="H113" i="3"/>
  <c r="I113" i="3" s="1"/>
  <c r="H114" i="3"/>
  <c r="I114" i="3" s="1"/>
  <c r="H115" i="3"/>
  <c r="I115" i="3" s="1"/>
  <c r="H116" i="3"/>
  <c r="I116" i="3" s="1"/>
  <c r="H117" i="3"/>
  <c r="I117" i="3" s="1"/>
  <c r="H118" i="3"/>
  <c r="I118" i="3" s="1"/>
  <c r="H119" i="3"/>
  <c r="I119" i="3" s="1"/>
  <c r="H120" i="3"/>
  <c r="I120" i="3" s="1"/>
  <c r="H121" i="3"/>
  <c r="I121" i="3" s="1"/>
  <c r="H122" i="3"/>
  <c r="I122" i="3" s="1"/>
  <c r="H123" i="3"/>
  <c r="I123" i="3" s="1"/>
  <c r="H124" i="3"/>
  <c r="I124" i="3" s="1"/>
  <c r="H125" i="3"/>
  <c r="I125" i="3" s="1"/>
  <c r="H126" i="3"/>
  <c r="I126" i="3" s="1"/>
  <c r="H127" i="3"/>
  <c r="I127" i="3" s="1"/>
  <c r="H128" i="3"/>
  <c r="I128" i="3" s="1"/>
  <c r="H129" i="3"/>
  <c r="I129" i="3" s="1"/>
  <c r="H130" i="3"/>
  <c r="I130" i="3" s="1"/>
  <c r="H131" i="3"/>
  <c r="I131" i="3" s="1"/>
  <c r="H132" i="3"/>
  <c r="I132" i="3" s="1"/>
  <c r="H133" i="3"/>
  <c r="I133" i="3" s="1"/>
  <c r="H134" i="3"/>
  <c r="I134" i="3" s="1"/>
  <c r="H135" i="3"/>
  <c r="I135" i="3" s="1"/>
  <c r="H136" i="3"/>
  <c r="I136" i="3" s="1"/>
  <c r="H137" i="3"/>
  <c r="I137" i="3" s="1"/>
  <c r="H138" i="3"/>
  <c r="I138" i="3" s="1"/>
  <c r="H139" i="3"/>
  <c r="I139" i="3" s="1"/>
  <c r="H140" i="3"/>
  <c r="I140" i="3" s="1"/>
  <c r="H141" i="3"/>
  <c r="I141" i="3" s="1"/>
  <c r="H142" i="3"/>
  <c r="I142" i="3" s="1"/>
  <c r="H143" i="3"/>
  <c r="I143" i="3" s="1"/>
  <c r="H144" i="3"/>
  <c r="I144" i="3" s="1"/>
  <c r="H145" i="3"/>
  <c r="I145" i="3" s="1"/>
  <c r="H146" i="3"/>
  <c r="I146" i="3" s="1"/>
  <c r="H147" i="3"/>
  <c r="I147" i="3" s="1"/>
  <c r="H148" i="3"/>
  <c r="I148" i="3" s="1"/>
  <c r="H149" i="3"/>
  <c r="I149" i="3" s="1"/>
  <c r="H150" i="3"/>
  <c r="I150" i="3" s="1"/>
  <c r="H151" i="3"/>
  <c r="I151" i="3" s="1"/>
  <c r="H152" i="3"/>
  <c r="I152" i="3" s="1"/>
  <c r="H153" i="3"/>
  <c r="I153" i="3" s="1"/>
  <c r="H154" i="3"/>
  <c r="I154" i="3" s="1"/>
  <c r="H155" i="3"/>
  <c r="I155" i="3" s="1"/>
  <c r="H156" i="3"/>
  <c r="I156" i="3" s="1"/>
  <c r="H157" i="3"/>
  <c r="I157" i="3" s="1"/>
  <c r="H158" i="3"/>
  <c r="I158" i="3" s="1"/>
  <c r="H159" i="3"/>
  <c r="I159" i="3" s="1"/>
  <c r="H160" i="3"/>
  <c r="I160" i="3" s="1"/>
  <c r="H161" i="3"/>
  <c r="I161" i="3" s="1"/>
  <c r="H162" i="3"/>
  <c r="I162" i="3" s="1"/>
  <c r="H163" i="3"/>
  <c r="I163" i="3" s="1"/>
  <c r="H164" i="3"/>
  <c r="I164" i="3" s="1"/>
  <c r="H165" i="3"/>
  <c r="I165" i="3" s="1"/>
  <c r="H166" i="3"/>
  <c r="I166" i="3" s="1"/>
  <c r="H167" i="3"/>
  <c r="I167" i="3" s="1"/>
  <c r="H168" i="3"/>
  <c r="I168" i="3" s="1"/>
  <c r="H169" i="3"/>
  <c r="I169" i="3" s="1"/>
  <c r="H170" i="3"/>
  <c r="I170" i="3" s="1"/>
  <c r="H171" i="3"/>
  <c r="I171" i="3" s="1"/>
  <c r="H172" i="3"/>
  <c r="I172" i="3" s="1"/>
  <c r="H173" i="3"/>
  <c r="I173" i="3" s="1"/>
  <c r="H174" i="3"/>
  <c r="I174" i="3" s="1"/>
  <c r="H175" i="3"/>
  <c r="I175" i="3" s="1"/>
  <c r="H176" i="3"/>
  <c r="I176" i="3" s="1"/>
  <c r="H177" i="3"/>
  <c r="I177" i="3" s="1"/>
  <c r="H178" i="3"/>
  <c r="I178" i="3" s="1"/>
  <c r="H179" i="3"/>
  <c r="I179" i="3" s="1"/>
  <c r="H180" i="3"/>
  <c r="I180" i="3" s="1"/>
  <c r="H181" i="3"/>
  <c r="I181" i="3" s="1"/>
  <c r="H182" i="3"/>
  <c r="I182" i="3" s="1"/>
  <c r="H183" i="3"/>
  <c r="I183" i="3" s="1"/>
  <c r="H184" i="3"/>
  <c r="I184" i="3" s="1"/>
  <c r="H185" i="3"/>
  <c r="I185" i="3" s="1"/>
  <c r="H186" i="3"/>
  <c r="I186" i="3" s="1"/>
  <c r="H187" i="3"/>
  <c r="I187" i="3" s="1"/>
  <c r="H188" i="3"/>
  <c r="I188" i="3" s="1"/>
  <c r="H189" i="3"/>
  <c r="I189" i="3" s="1"/>
  <c r="H190" i="3"/>
  <c r="I190" i="3" s="1"/>
  <c r="H191" i="3"/>
  <c r="I191" i="3" s="1"/>
  <c r="H192" i="3"/>
  <c r="I192" i="3" s="1"/>
  <c r="H193" i="3"/>
  <c r="I193" i="3" s="1"/>
  <c r="H194" i="3"/>
  <c r="I194" i="3" s="1"/>
  <c r="H195" i="3"/>
  <c r="I195" i="3" s="1"/>
  <c r="H196" i="3"/>
  <c r="I196" i="3" s="1"/>
  <c r="H197" i="3"/>
  <c r="I197" i="3" s="1"/>
  <c r="H198" i="3"/>
  <c r="I198" i="3" s="1"/>
  <c r="H199" i="3"/>
  <c r="I199" i="3" s="1"/>
  <c r="H200" i="3"/>
  <c r="I200" i="3" s="1"/>
  <c r="H201" i="3"/>
  <c r="I201" i="3" s="1"/>
  <c r="H202" i="3"/>
  <c r="I202" i="3" s="1"/>
  <c r="H203" i="3"/>
  <c r="I203" i="3" s="1"/>
  <c r="H204" i="3"/>
  <c r="I204" i="3" s="1"/>
  <c r="H205" i="3"/>
  <c r="I205" i="3" s="1"/>
  <c r="H206" i="3"/>
  <c r="I206" i="3" s="1"/>
  <c r="H207" i="3"/>
  <c r="I207" i="3" s="1"/>
  <c r="H208" i="3"/>
  <c r="I208" i="3" s="1"/>
  <c r="H209" i="3"/>
  <c r="I209" i="3" s="1"/>
  <c r="H210" i="3"/>
  <c r="I210" i="3" s="1"/>
  <c r="H211" i="3"/>
  <c r="I211" i="3" s="1"/>
  <c r="H212" i="3"/>
  <c r="I212" i="3" s="1"/>
  <c r="H213" i="3"/>
  <c r="I213" i="3" s="1"/>
  <c r="H214" i="3"/>
  <c r="I214" i="3" s="1"/>
  <c r="H215" i="3"/>
  <c r="I215" i="3" s="1"/>
  <c r="H216" i="3"/>
  <c r="I216" i="3" s="1"/>
  <c r="H217" i="3"/>
  <c r="I217" i="3" s="1"/>
  <c r="H218" i="3"/>
  <c r="I218" i="3" s="1"/>
  <c r="H219" i="3"/>
  <c r="I219" i="3" s="1"/>
  <c r="H220" i="3"/>
  <c r="I220" i="3" s="1"/>
  <c r="H221" i="3"/>
  <c r="I221" i="3" s="1"/>
  <c r="H222" i="3"/>
  <c r="I222" i="3" s="1"/>
  <c r="H223" i="3"/>
  <c r="I223" i="3" s="1"/>
  <c r="H224" i="3"/>
  <c r="I224" i="3" s="1"/>
  <c r="H225" i="3"/>
  <c r="I225" i="3" s="1"/>
  <c r="H226" i="3"/>
  <c r="I226" i="3" s="1"/>
  <c r="H227" i="3"/>
  <c r="I227" i="3" s="1"/>
  <c r="H228" i="3"/>
  <c r="I228" i="3" s="1"/>
  <c r="H229" i="3"/>
  <c r="I229" i="3" s="1"/>
  <c r="H230" i="3"/>
  <c r="I230" i="3" s="1"/>
  <c r="H231" i="3"/>
  <c r="I231" i="3" s="1"/>
  <c r="H232" i="3"/>
  <c r="I232" i="3" s="1"/>
  <c r="H233" i="3"/>
  <c r="I233" i="3" s="1"/>
  <c r="H234" i="3"/>
  <c r="I234" i="3" s="1"/>
  <c r="H235" i="3"/>
  <c r="I235" i="3" s="1"/>
  <c r="H236" i="3"/>
  <c r="I236" i="3" s="1"/>
  <c r="H237" i="3"/>
  <c r="I237" i="3" s="1"/>
  <c r="H238" i="3"/>
  <c r="I238" i="3" s="1"/>
  <c r="H239" i="3"/>
  <c r="I239" i="3" s="1"/>
  <c r="H240" i="3"/>
  <c r="I240" i="3" s="1"/>
  <c r="H241" i="3"/>
  <c r="I241" i="3" s="1"/>
  <c r="H242" i="3"/>
  <c r="I242" i="3" s="1"/>
  <c r="H243" i="3"/>
  <c r="I243" i="3" s="1"/>
  <c r="H244" i="3"/>
  <c r="I244" i="3" s="1"/>
  <c r="H245" i="3"/>
  <c r="I245" i="3" s="1"/>
  <c r="H246" i="3"/>
  <c r="I246" i="3" s="1"/>
  <c r="H247" i="3"/>
  <c r="I247" i="3" s="1"/>
  <c r="H248" i="3"/>
  <c r="I248" i="3" s="1"/>
  <c r="H249" i="3"/>
  <c r="I249" i="3" s="1"/>
  <c r="H250" i="3"/>
  <c r="I250" i="3" s="1"/>
  <c r="H251" i="3"/>
  <c r="I251" i="3" s="1"/>
  <c r="H252" i="3"/>
  <c r="I252" i="3" s="1"/>
  <c r="H253" i="3"/>
  <c r="I253" i="3" s="1"/>
  <c r="H254" i="3"/>
  <c r="I254" i="3" s="1"/>
  <c r="H255" i="3"/>
  <c r="I255" i="3" s="1"/>
  <c r="H256" i="3"/>
  <c r="I256" i="3" s="1"/>
  <c r="H257" i="3"/>
  <c r="I257" i="3" s="1"/>
  <c r="H258" i="3"/>
  <c r="I258" i="3" s="1"/>
  <c r="H259" i="3"/>
  <c r="I259" i="3" s="1"/>
  <c r="H260" i="3"/>
  <c r="I260" i="3" s="1"/>
  <c r="H261" i="3"/>
  <c r="I261" i="3" s="1"/>
  <c r="H262" i="3"/>
  <c r="I262" i="3" s="1"/>
  <c r="H263" i="3"/>
  <c r="I263" i="3" s="1"/>
  <c r="H264" i="3"/>
  <c r="I264" i="3" s="1"/>
  <c r="H265" i="3"/>
  <c r="I265" i="3" s="1"/>
  <c r="H266" i="3"/>
  <c r="I266" i="3" s="1"/>
  <c r="H267" i="3"/>
  <c r="I267" i="3" s="1"/>
  <c r="H268" i="3"/>
  <c r="I268" i="3" s="1"/>
  <c r="H269" i="3"/>
  <c r="I269" i="3" s="1"/>
  <c r="H270" i="3"/>
  <c r="I270" i="3" s="1"/>
  <c r="H271" i="3"/>
  <c r="I271" i="3" s="1"/>
  <c r="H272" i="3"/>
  <c r="I272" i="3" s="1"/>
  <c r="H273" i="3"/>
  <c r="I273" i="3" s="1"/>
  <c r="H274" i="3"/>
  <c r="I274" i="3" s="1"/>
  <c r="H275" i="3"/>
  <c r="I275" i="3" s="1"/>
  <c r="H276" i="3"/>
  <c r="I276" i="3" s="1"/>
  <c r="H277" i="3"/>
  <c r="I277" i="3" s="1"/>
  <c r="H278" i="3"/>
  <c r="I278" i="3" s="1"/>
  <c r="H279" i="3"/>
  <c r="I279" i="3" s="1"/>
  <c r="H280" i="3"/>
  <c r="I280" i="3" s="1"/>
  <c r="H281" i="3"/>
  <c r="I281" i="3" s="1"/>
  <c r="H282" i="3"/>
  <c r="I282" i="3" s="1"/>
  <c r="H283" i="3"/>
  <c r="I283" i="3" s="1"/>
  <c r="H284" i="3"/>
  <c r="I284" i="3" s="1"/>
  <c r="H285" i="3"/>
  <c r="I285" i="3" s="1"/>
  <c r="H286" i="3"/>
  <c r="I286" i="3" s="1"/>
  <c r="H287" i="3"/>
  <c r="I287" i="3" s="1"/>
  <c r="H288" i="3"/>
  <c r="I288" i="3" s="1"/>
  <c r="H289" i="3"/>
  <c r="I289" i="3" s="1"/>
  <c r="H290" i="3"/>
  <c r="I290" i="3" s="1"/>
  <c r="H291" i="3"/>
  <c r="I291" i="3" s="1"/>
  <c r="H292" i="3"/>
  <c r="I292" i="3" s="1"/>
  <c r="H15" i="3"/>
  <c r="I15" i="3" s="1"/>
  <c r="H16" i="3"/>
  <c r="I16" i="3" s="1"/>
  <c r="H17" i="3"/>
  <c r="I17" i="3" s="1"/>
  <c r="H18" i="3"/>
  <c r="I18" i="3" s="1"/>
  <c r="H49" i="3"/>
  <c r="I49" i="3" s="1"/>
  <c r="H50" i="3"/>
  <c r="I50" i="3" s="1"/>
  <c r="H51" i="3"/>
  <c r="I51" i="3" s="1"/>
  <c r="H52" i="3"/>
  <c r="I52" i="3" s="1"/>
  <c r="H53" i="3"/>
  <c r="I53" i="3" s="1"/>
  <c r="H54" i="3"/>
  <c r="I54" i="3" s="1"/>
  <c r="H55" i="3"/>
  <c r="I55" i="3" s="1"/>
  <c r="H56" i="3"/>
  <c r="I56" i="3" s="1"/>
  <c r="H57" i="3"/>
  <c r="I57" i="3" s="1"/>
  <c r="H58" i="3"/>
  <c r="I58" i="3" s="1"/>
  <c r="H59" i="3"/>
  <c r="I59" i="3" s="1"/>
  <c r="H60" i="3"/>
  <c r="I60" i="3" s="1"/>
  <c r="H61" i="3"/>
  <c r="I61" i="3" s="1"/>
  <c r="H62" i="3"/>
  <c r="I62" i="3" s="1"/>
  <c r="H63" i="3"/>
  <c r="I63" i="3" s="1"/>
  <c r="H87" i="3"/>
  <c r="I87" i="3" s="1"/>
  <c r="H88" i="3"/>
  <c r="I88" i="3" s="1"/>
  <c r="H89" i="3"/>
  <c r="I89" i="3" s="1"/>
  <c r="H90" i="3"/>
  <c r="I90" i="3" s="1"/>
  <c r="H91" i="3"/>
  <c r="I91" i="3" s="1"/>
  <c r="H92" i="3"/>
  <c r="I92" i="3" s="1"/>
  <c r="H293" i="3"/>
  <c r="I293" i="3" s="1"/>
  <c r="H294" i="3"/>
  <c r="I294" i="3" s="1"/>
  <c r="H295" i="3"/>
  <c r="I295" i="3" s="1"/>
  <c r="H296" i="3"/>
  <c r="I296" i="3" s="1"/>
  <c r="H297" i="3"/>
  <c r="I297" i="3" s="1"/>
  <c r="H298" i="3"/>
  <c r="I298" i="3" s="1"/>
  <c r="H299" i="3"/>
  <c r="I299" i="3" s="1"/>
  <c r="H300" i="3"/>
  <c r="I300" i="3" s="1"/>
  <c r="H301" i="3"/>
  <c r="I301" i="3" s="1"/>
  <c r="H302" i="3"/>
  <c r="I302" i="3" s="1"/>
  <c r="H303" i="3"/>
  <c r="I303" i="3" s="1"/>
  <c r="H304" i="3"/>
  <c r="I304" i="3" s="1"/>
  <c r="H305" i="3"/>
  <c r="I305" i="3" s="1"/>
  <c r="H306" i="3"/>
  <c r="I306" i="3" s="1"/>
  <c r="H307" i="3"/>
  <c r="I307" i="3" s="1"/>
  <c r="H308" i="3"/>
  <c r="I308" i="3" s="1"/>
  <c r="H309" i="3"/>
  <c r="I309" i="3" s="1"/>
  <c r="H310" i="3"/>
  <c r="I310" i="3" s="1"/>
  <c r="H311" i="3"/>
  <c r="I311" i="3" s="1"/>
  <c r="H312" i="3"/>
  <c r="I312" i="3" s="1"/>
  <c r="H313" i="3"/>
  <c r="I313" i="3" s="1"/>
  <c r="H314" i="3"/>
  <c r="I314" i="3" s="1"/>
  <c r="H315" i="3"/>
  <c r="I315" i="3" s="1"/>
  <c r="H316" i="3"/>
  <c r="I316" i="3" s="1"/>
  <c r="H317" i="3"/>
  <c r="I317" i="3" s="1"/>
  <c r="H318" i="3"/>
  <c r="I318" i="3" s="1"/>
  <c r="H319" i="3"/>
  <c r="I319" i="3" s="1"/>
  <c r="H320" i="3"/>
  <c r="I320" i="3" s="1"/>
  <c r="H321" i="3"/>
  <c r="I321" i="3" s="1"/>
  <c r="H322" i="3"/>
  <c r="I322" i="3" s="1"/>
  <c r="H323" i="3"/>
  <c r="I323" i="3" s="1"/>
  <c r="H324" i="3"/>
  <c r="I324" i="3" s="1"/>
  <c r="H325" i="3"/>
  <c r="I325" i="3" s="1"/>
  <c r="H326" i="3"/>
  <c r="I326" i="3" s="1"/>
  <c r="H327" i="3"/>
  <c r="I327" i="3" s="1"/>
  <c r="H328" i="3"/>
  <c r="I328" i="3" s="1"/>
  <c r="H329" i="3"/>
  <c r="I329" i="3" s="1"/>
  <c r="H330" i="3"/>
  <c r="I330" i="3" s="1"/>
  <c r="H331" i="3"/>
  <c r="I331" i="3" s="1"/>
  <c r="H332" i="3"/>
  <c r="I332" i="3" s="1"/>
  <c r="H333" i="3"/>
  <c r="I333" i="3" s="1"/>
  <c r="H334" i="3"/>
  <c r="I334" i="3" s="1"/>
  <c r="H335" i="3"/>
  <c r="I335" i="3" s="1"/>
  <c r="H336" i="3"/>
  <c r="I336" i="3" s="1"/>
  <c r="H337" i="3"/>
  <c r="I337" i="3" s="1"/>
  <c r="H338" i="3"/>
  <c r="I338" i="3" s="1"/>
  <c r="H339" i="3"/>
  <c r="I339" i="3" s="1"/>
  <c r="H340" i="3"/>
  <c r="I340" i="3" s="1"/>
  <c r="H341" i="3"/>
  <c r="I341" i="3" s="1"/>
  <c r="H342" i="3"/>
  <c r="I342" i="3" s="1"/>
  <c r="H343" i="3"/>
  <c r="I343" i="3" s="1"/>
  <c r="H344" i="3"/>
  <c r="I344" i="3" s="1"/>
  <c r="H345" i="3"/>
  <c r="I345" i="3" s="1"/>
  <c r="H346" i="3"/>
  <c r="I346" i="3" s="1"/>
  <c r="H66" i="3"/>
  <c r="I66" i="3" s="1"/>
  <c r="H19" i="3" l="1"/>
  <c r="I19" i="3" s="1"/>
</calcChain>
</file>

<file path=xl/sharedStrings.xml><?xml version="1.0" encoding="utf-8"?>
<sst xmlns="http://schemas.openxmlformats.org/spreadsheetml/2006/main" count="2332" uniqueCount="988">
  <si>
    <t>伺番号</t>
  </si>
  <si>
    <t>契約番号</t>
  </si>
  <si>
    <t>物品役務等の名称及び数量</t>
  </si>
  <si>
    <t>予定価格</t>
  </si>
  <si>
    <t>契約金額</t>
  </si>
  <si>
    <t>落札率</t>
  </si>
  <si>
    <t>備考</t>
  </si>
  <si>
    <t>-</t>
  </si>
  <si>
    <t>※公益法人の区分において、「公財」は、「公益財団法人」、「公社」は「公益社団法人」、「特財」は、「特例財団法人」、「特社」は「特例社団法人」をいう。</t>
    <phoneticPr fontId="4"/>
  </si>
  <si>
    <t>課班コード</t>
    <phoneticPr fontId="4"/>
  </si>
  <si>
    <t>契約の相手方の商号又は名称及び住所</t>
    <phoneticPr fontId="4"/>
  </si>
  <si>
    <t>公益法人の場合</t>
    <phoneticPr fontId="4"/>
  </si>
  <si>
    <t>公益法人の区分</t>
  </si>
  <si>
    <t>国所管、都道府県所管の区分</t>
  </si>
  <si>
    <t>応札・応募者数</t>
  </si>
  <si>
    <t>法人番号</t>
    <phoneticPr fontId="4"/>
  </si>
  <si>
    <t>契約を締結した日</t>
    <phoneticPr fontId="4"/>
  </si>
  <si>
    <t>計算
方式</t>
    <rPh sb="0" eb="2">
      <t>ケイサン</t>
    </rPh>
    <rPh sb="3" eb="5">
      <t>ホウシキ</t>
    </rPh>
    <phoneticPr fontId="4"/>
  </si>
  <si>
    <t>随意契約によることとした会計法令の
根拠条文及び理由（企画競争又は公募）</t>
    <phoneticPr fontId="4"/>
  </si>
  <si>
    <t>公共調達の適正化について（平成１８年８月２５日付財計第２０１７号）に基づく競争入札に係る情報の公表（物品・役務等）及び
公益法人に対する支出の公表・点検の方針について（平成２４年６月１日　行政改革実行本部決定）に基づく情報の公開</t>
    <phoneticPr fontId="4"/>
  </si>
  <si>
    <t>契約担当官等の氏名並びに
その所属する部局の名称及び所在地</t>
    <phoneticPr fontId="4"/>
  </si>
  <si>
    <t>再就職の
役員の数</t>
    <phoneticPr fontId="4"/>
  </si>
  <si>
    <t>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t>
  </si>
  <si>
    <t>本契約の履行に当たっては、技術、技術資料等が必要であり、公募（公示第３１号（３．２．１７））を実施した結果、資格要件を満たす者が当該者のみであるため。</t>
  </si>
  <si>
    <t>ナブテスコ株式会社
東京都千代田区平河町二丁目７番９号</t>
  </si>
  <si>
    <t>株式会社島津製作所
京都府京都市中京区西ノ京桑原町１番地</t>
  </si>
  <si>
    <t>関東航空計器株式会社
神奈川県藤沢市本藤沢２丁目３番１８号</t>
  </si>
  <si>
    <t>三菱重工業株式会社
東京都千代田区丸の内三丁目２番３号</t>
  </si>
  <si>
    <t>住友精密工業株式会社
兵庫県尼崎市扶桑町１番１０号</t>
  </si>
  <si>
    <t>新明和工業株式会社
兵庫県宝塚市新明和町１番１号</t>
  </si>
  <si>
    <t>川崎重工業株式会社
兵庫県神戸市中央区東川崎町三丁目１番１号</t>
  </si>
  <si>
    <t>多摩川エアロシステムズ株式会社
東京都大田区羽田空港一丁目７番１号空港施設第２綜合ビル</t>
  </si>
  <si>
    <t>多摩川精機株式会社
長野県飯田市大休１８７９番地</t>
  </si>
  <si>
    <t>シンフォニアテクノロジー株式会社
東京都港区芝大門一丁目１番３０号</t>
  </si>
  <si>
    <t>三菱重工航空エンジン株式会社
愛知県小牧市大字東田中１２００番地</t>
  </si>
  <si>
    <t>G05K20072</t>
  </si>
  <si>
    <t>G05K20071</t>
  </si>
  <si>
    <t>G05K20070</t>
  </si>
  <si>
    <t>G05S00095</t>
  </si>
  <si>
    <t>G05S00087</t>
  </si>
  <si>
    <t>本契約の履行に当たっては、技術、技術資料等が必要であり、公募（公示第３０号（３．２．１７））を実施した結果、資格要件を満たす者が当該者のみであるため。</t>
  </si>
  <si>
    <t>G05K20777</t>
  </si>
  <si>
    <t>G05K20078</t>
  </si>
  <si>
    <t>G05K20579</t>
  </si>
  <si>
    <t>G05K20102</t>
  </si>
  <si>
    <t>G05K20089</t>
  </si>
  <si>
    <t>G05K20178</t>
  </si>
  <si>
    <t>G05K20175</t>
  </si>
  <si>
    <t>G05K20090</t>
  </si>
  <si>
    <t>G05K20717</t>
  </si>
  <si>
    <t>G05K20686</t>
  </si>
  <si>
    <t>G05K20108</t>
  </si>
  <si>
    <t>G05K20248</t>
  </si>
  <si>
    <t>G05K20711</t>
  </si>
  <si>
    <t>G05K20716</t>
  </si>
  <si>
    <t>G05K20695</t>
  </si>
  <si>
    <t>G05K20709</t>
  </si>
  <si>
    <t>G05K20714</t>
  </si>
  <si>
    <t>G05K20715</t>
  </si>
  <si>
    <t>G05K20685</t>
  </si>
  <si>
    <t>G05K20713</t>
  </si>
  <si>
    <t>G05K20712</t>
  </si>
  <si>
    <t>G05K20710</t>
  </si>
  <si>
    <t>G05K20572</t>
  </si>
  <si>
    <t>G05K20081</t>
  </si>
  <si>
    <t>G05K20079</t>
  </si>
  <si>
    <t>G05K20077</t>
  </si>
  <si>
    <t>G05K20093</t>
  </si>
  <si>
    <t>G05K20761</t>
  </si>
  <si>
    <t>G05K20634</t>
  </si>
  <si>
    <t>G05K20770</t>
  </si>
  <si>
    <t>G05K20776</t>
  </si>
  <si>
    <t>G05K20478</t>
  </si>
  <si>
    <t>G05K20457</t>
  </si>
  <si>
    <t>G05K20763</t>
  </si>
  <si>
    <t>G05K20109</t>
  </si>
  <si>
    <t>G05K20110</t>
  </si>
  <si>
    <t>G05K20087</t>
  </si>
  <si>
    <t>G05K20088</t>
  </si>
  <si>
    <t>G05K20168</t>
  </si>
  <si>
    <t>G05K20169</t>
  </si>
  <si>
    <t>G05K20259</t>
  </si>
  <si>
    <t>G05K20094</t>
  </si>
  <si>
    <t>G05K20170</t>
  </si>
  <si>
    <t>G05K20092</t>
  </si>
  <si>
    <t>G05K20095</t>
  </si>
  <si>
    <t>G05K20096</t>
  </si>
  <si>
    <t>G05K20125</t>
  </si>
  <si>
    <t>G05K20126</t>
  </si>
  <si>
    <t>G05K20115</t>
  </si>
  <si>
    <t>G05K20116</t>
  </si>
  <si>
    <t>G05K20276</t>
  </si>
  <si>
    <t>G05K20317</t>
  </si>
  <si>
    <t>G05K20316</t>
  </si>
  <si>
    <t>G05K20315</t>
  </si>
  <si>
    <t>G05K20601</t>
  </si>
  <si>
    <t>G05K20313</t>
  </si>
  <si>
    <t>G05K20311</t>
  </si>
  <si>
    <t>G05K20744</t>
  </si>
  <si>
    <t>G05K20144</t>
  </si>
  <si>
    <t>G05K20076</t>
  </si>
  <si>
    <t>G05K20091</t>
  </si>
  <si>
    <t>G05K20172</t>
  </si>
  <si>
    <t>G05K20174</t>
  </si>
  <si>
    <t>G05K20215</t>
  </si>
  <si>
    <t>G05K20216</t>
  </si>
  <si>
    <t>G05K20120</t>
  </si>
  <si>
    <t>G05K20257</t>
  </si>
  <si>
    <t>G05K20687</t>
  </si>
  <si>
    <t>G05K20688</t>
  </si>
  <si>
    <t>G05K20692</t>
  </si>
  <si>
    <t>G05K20693</t>
  </si>
  <si>
    <t>G05K20694</t>
  </si>
  <si>
    <t>G05K20704</t>
  </si>
  <si>
    <t>G05K20703</t>
  </si>
  <si>
    <t>G05K20706</t>
  </si>
  <si>
    <t>G05K20705</t>
  </si>
  <si>
    <t>G05K20707</t>
  </si>
  <si>
    <t>G05K20691</t>
  </si>
  <si>
    <t>G05K20689</t>
  </si>
  <si>
    <t>G05K20258</t>
  </si>
  <si>
    <t>G05K20256</t>
  </si>
  <si>
    <t>G05K20128</t>
  </si>
  <si>
    <t>G05K20127</t>
  </si>
  <si>
    <t>G05K20312</t>
  </si>
  <si>
    <t>G05K20166</t>
  </si>
  <si>
    <t>G05K20535</t>
  </si>
  <si>
    <t>G05K20129</t>
  </si>
  <si>
    <t>G05K20470</t>
  </si>
  <si>
    <t>G05K20454</t>
  </si>
  <si>
    <t>G05K20265</t>
  </si>
  <si>
    <t>G05K20799</t>
  </si>
  <si>
    <t>G05K20467</t>
  </si>
  <si>
    <t>G05K20148</t>
  </si>
  <si>
    <t>G05K20147</t>
  </si>
  <si>
    <t>G05K20267</t>
  </si>
  <si>
    <t>G05K20800</t>
  </si>
  <si>
    <t>G05K20153</t>
  </si>
  <si>
    <t>G05K20562</t>
  </si>
  <si>
    <t>G05K20481</t>
  </si>
  <si>
    <t>G05K20561</t>
  </si>
  <si>
    <t>G05K20563</t>
  </si>
  <si>
    <t>G05K20473</t>
  </si>
  <si>
    <t>G05K20584</t>
  </si>
  <si>
    <t>G05K20471</t>
  </si>
  <si>
    <t>G05K20407</t>
  </si>
  <si>
    <t>G05K20408</t>
  </si>
  <si>
    <t>G05K20636</t>
  </si>
  <si>
    <t>G05K20279</t>
  </si>
  <si>
    <t>G05K20146</t>
  </si>
  <si>
    <t>G05K20145</t>
  </si>
  <si>
    <t>G05K20641</t>
  </si>
  <si>
    <t>G05K20188</t>
  </si>
  <si>
    <t>G05K20374</t>
  </si>
  <si>
    <t>G05K20183</t>
  </si>
  <si>
    <t>G05K20184</t>
  </si>
  <si>
    <t>G05K20401</t>
  </si>
  <si>
    <t>G05K20218</t>
  </si>
  <si>
    <t>G05K20283</t>
  </si>
  <si>
    <t>G05K20394</t>
  </si>
  <si>
    <t>G05K20324</t>
  </si>
  <si>
    <t>G05K20417</t>
  </si>
  <si>
    <t>G05K20415</t>
  </si>
  <si>
    <t>G05K20411</t>
  </si>
  <si>
    <t>G05K20384</t>
  </si>
  <si>
    <t>G05K20154</t>
  </si>
  <si>
    <t>G05K20114</t>
  </si>
  <si>
    <t>G05K20414</t>
  </si>
  <si>
    <t>G05K20609</t>
  </si>
  <si>
    <t>G05K20690</t>
  </si>
  <si>
    <t>G05K20720</t>
  </si>
  <si>
    <t>G05K20578</t>
  </si>
  <si>
    <t>G05K20696</t>
  </si>
  <si>
    <t>G05K20791</t>
  </si>
  <si>
    <t>G05K20790</t>
  </si>
  <si>
    <t>G05K20780</t>
  </si>
  <si>
    <t>G05K20792</t>
  </si>
  <si>
    <t>G05K20786</t>
  </si>
  <si>
    <t>G05K20794</t>
  </si>
  <si>
    <t>G05K20138</t>
  </si>
  <si>
    <t>G05K20574</t>
  </si>
  <si>
    <t>G05K20575</t>
  </si>
  <si>
    <t>G05K20573</t>
  </si>
  <si>
    <t>G05K20539</t>
  </si>
  <si>
    <t>G05K20700</t>
  </si>
  <si>
    <t>G05K20477</t>
  </si>
  <si>
    <t>G05K20774</t>
  </si>
  <si>
    <t>G05K20756</t>
  </si>
  <si>
    <t>G05K20131</t>
  </si>
  <si>
    <t>G05K20284</t>
  </si>
  <si>
    <t>G05K20298</t>
  </si>
  <si>
    <t>G05K20534</t>
  </si>
  <si>
    <t>G05K20607</t>
  </si>
  <si>
    <t>G05K20141</t>
  </si>
  <si>
    <t>G05K20733</t>
  </si>
  <si>
    <t>G05K20423</t>
  </si>
  <si>
    <t>G05K20538</t>
  </si>
  <si>
    <t>G05K20474</t>
  </si>
  <si>
    <t>G05K20596</t>
  </si>
  <si>
    <t>G05K20750</t>
  </si>
  <si>
    <t>G05K20760</t>
  </si>
  <si>
    <t>G05K20419</t>
  </si>
  <si>
    <t>G05K20701</t>
  </si>
  <si>
    <t>G05K20424</t>
  </si>
  <si>
    <t>G05K20665</t>
  </si>
  <si>
    <t>G05K20765</t>
  </si>
  <si>
    <t>G05K20766</t>
  </si>
  <si>
    <t>G05K20576</t>
  </si>
  <si>
    <t>G05K20718</t>
  </si>
  <si>
    <t>G05K20668</t>
  </si>
  <si>
    <t>G05K20577</t>
  </si>
  <si>
    <t>G05K20638</t>
  </si>
  <si>
    <t>G05K20633</t>
  </si>
  <si>
    <t>G05K20762</t>
  </si>
  <si>
    <t>G05K20755</t>
  </si>
  <si>
    <t>G05K20743</t>
  </si>
  <si>
    <t>G05K20708</t>
  </si>
  <si>
    <t>G05K20753</t>
  </si>
  <si>
    <t>G05K20664</t>
  </si>
  <si>
    <t>G05K20751</t>
  </si>
  <si>
    <t>G05K20698</t>
  </si>
  <si>
    <t>G05K20697</t>
  </si>
  <si>
    <t>G05S00371</t>
  </si>
  <si>
    <t>G05S00404</t>
  </si>
  <si>
    <t>G05S00369</t>
  </si>
  <si>
    <t>G05S00288</t>
  </si>
  <si>
    <t>G05S00302</t>
  </si>
  <si>
    <t>G05S00096</t>
  </si>
  <si>
    <t>G05S00743</t>
  </si>
  <si>
    <t>G05S00741</t>
  </si>
  <si>
    <t>G05S00197</t>
  </si>
  <si>
    <t>G05S00373</t>
  </si>
  <si>
    <t>G05S00533</t>
  </si>
  <si>
    <t>G05S00532</t>
  </si>
  <si>
    <t>G05S00183</t>
  </si>
  <si>
    <t>G05S00543</t>
  </si>
  <si>
    <t>G05S00536</t>
  </si>
  <si>
    <t>G05S00529</t>
  </si>
  <si>
    <t>G05S00378</t>
  </si>
  <si>
    <t>G05S00379</t>
  </si>
  <si>
    <t>G05S00380</t>
  </si>
  <si>
    <t>G05S00381</t>
  </si>
  <si>
    <t>G05S00382</t>
  </si>
  <si>
    <t>G05S00376</t>
  </si>
  <si>
    <t>G05S00491</t>
  </si>
  <si>
    <t>G05S00487</t>
  </si>
  <si>
    <t>G05S00486</t>
  </si>
  <si>
    <t>G05S00488</t>
  </si>
  <si>
    <t>G05S00489</t>
  </si>
  <si>
    <t>G05S00530</t>
  </si>
  <si>
    <t>G05S00490</t>
  </si>
  <si>
    <t>G05S00525</t>
  </si>
  <si>
    <t>G05S00538</t>
  </si>
  <si>
    <t>G05S00539</t>
  </si>
  <si>
    <t>G05S00541</t>
  </si>
  <si>
    <t>G05S00537</t>
  </si>
  <si>
    <t>G05S00540</t>
  </si>
  <si>
    <t>G05S00545</t>
  </si>
  <si>
    <t>G05S00542</t>
  </si>
  <si>
    <t>G05S00360</t>
  </si>
  <si>
    <t>G05S00640</t>
  </si>
  <si>
    <t>G05S00311</t>
  </si>
  <si>
    <t>G05S00559</t>
  </si>
  <si>
    <t>G05S00647</t>
  </si>
  <si>
    <t>G05S00648</t>
  </si>
  <si>
    <t>G05S00394</t>
  </si>
  <si>
    <t>G05S00395</t>
  </si>
  <si>
    <t>G05S00400</t>
  </si>
  <si>
    <t>G05S00336</t>
  </si>
  <si>
    <t>G05S00642</t>
  </si>
  <si>
    <t>G05S00477</t>
  </si>
  <si>
    <t>G05S00740</t>
  </si>
  <si>
    <t>G05S00576</t>
  </si>
  <si>
    <t>G05S00742</t>
  </si>
  <si>
    <t>本契約の履行に当たっては、米国政府の許可を得たＳｉｋｏｒｓｋｙ　Ａｉｒｃｒａｆｔ　Ｃｏｒｐｏｒａｔｉｏｎとの技術援助契約が必要であり、これを満足するのは当該会社のみであるため。（ライセンス：２０３１．８．３１迄）</t>
  </si>
  <si>
    <t>本契約の履行に当たっては、米国政府の許可を得たＴｈｅ　Ｂｏｅｉｎｇ　Ｃｏｍｐａｎｙとの技術援助契約が必要であり、これを満足するのは当該会社のみであるため。（ライセンス：２０３２．６．３０迄）</t>
  </si>
  <si>
    <t>G05K20807</t>
  </si>
  <si>
    <t>G05K20806</t>
  </si>
  <si>
    <t>G05K20805</t>
  </si>
  <si>
    <t>G05S00791</t>
  </si>
  <si>
    <t>住精ハイドロシステム株式会社
兵庫県尼崎市扶桑町１番１０号</t>
  </si>
  <si>
    <t>G05K21132</t>
  </si>
  <si>
    <t>G05K20900</t>
  </si>
  <si>
    <t>G05S00945</t>
  </si>
  <si>
    <t>G05K20887</t>
  </si>
  <si>
    <t>G05K20846</t>
  </si>
  <si>
    <t>G05K21103</t>
  </si>
  <si>
    <t>G05K20989</t>
  </si>
  <si>
    <t>G05K20988</t>
  </si>
  <si>
    <t>G05K21104</t>
  </si>
  <si>
    <t>G05K20888</t>
  </si>
  <si>
    <t>G05K21134</t>
  </si>
  <si>
    <t>G05K20828</t>
  </si>
  <si>
    <t>G05K21051</t>
  </si>
  <si>
    <t>G05K20853</t>
  </si>
  <si>
    <t>G05K20852</t>
  </si>
  <si>
    <t>G05K20990</t>
  </si>
  <si>
    <t>G05K21139</t>
  </si>
  <si>
    <t>G05K21112</t>
  </si>
  <si>
    <t>G05K21105</t>
  </si>
  <si>
    <t>G05K21115</t>
  </si>
  <si>
    <t>G05K21052</t>
  </si>
  <si>
    <t>G05K21116</t>
  </si>
  <si>
    <t>G05K21190</t>
  </si>
  <si>
    <t>G05S00868</t>
  </si>
  <si>
    <t>G05S00869</t>
  </si>
  <si>
    <t>G05S00870</t>
  </si>
  <si>
    <t>G05S00872</t>
  </si>
  <si>
    <t>G05S00897</t>
  </si>
  <si>
    <t>G05I20907</t>
  </si>
  <si>
    <t>G05I21060</t>
  </si>
  <si>
    <t>G05J21046</t>
  </si>
  <si>
    <t>G05J20919</t>
  </si>
  <si>
    <t>G05J21120</t>
  </si>
  <si>
    <t>G05J21061</t>
  </si>
  <si>
    <t>G05J21113</t>
  </si>
  <si>
    <t>G05K20906</t>
  </si>
  <si>
    <t>G05K21117</t>
  </si>
  <si>
    <t>G05K21122</t>
  </si>
  <si>
    <t>G05K21121</t>
  </si>
  <si>
    <t>G05K20845</t>
  </si>
  <si>
    <t>G05K21141</t>
  </si>
  <si>
    <t>G05K21142</t>
  </si>
  <si>
    <t>G05K21191</t>
  </si>
  <si>
    <t>G05K21192</t>
  </si>
  <si>
    <t>G05S00882</t>
  </si>
  <si>
    <t>G05S00879</t>
  </si>
  <si>
    <t>G05I21047</t>
  </si>
  <si>
    <t>G05I21125</t>
  </si>
  <si>
    <t>G05J21124</t>
  </si>
  <si>
    <t>G05J21048</t>
  </si>
  <si>
    <t>G05J21045</t>
  </si>
  <si>
    <t>G05J21089</t>
  </si>
  <si>
    <t>G05J21127</t>
  </si>
  <si>
    <t>G05J21090</t>
  </si>
  <si>
    <t>G05J21088</t>
  </si>
  <si>
    <t>G05J21087</t>
  </si>
  <si>
    <t>G05J21128</t>
  </si>
  <si>
    <t>G05K20885</t>
  </si>
  <si>
    <t>G05K20886</t>
  </si>
  <si>
    <t>G05K21096</t>
  </si>
  <si>
    <t>G05K20877</t>
  </si>
  <si>
    <t>G05K20880</t>
  </si>
  <si>
    <t>G05K20873</t>
  </si>
  <si>
    <t>G05K20881</t>
  </si>
  <si>
    <t>G05K20944</t>
  </si>
  <si>
    <t>G05K20878</t>
  </si>
  <si>
    <t>G05K21130</t>
  </si>
  <si>
    <t>G05K20945</t>
  </si>
  <si>
    <t>G05K20922</t>
  </si>
  <si>
    <t>G05K21062</t>
  </si>
  <si>
    <t>G05K21085</t>
  </si>
  <si>
    <t>G05K21055</t>
  </si>
  <si>
    <t>G05K20923</t>
  </si>
  <si>
    <t>G05K20926</t>
  </si>
  <si>
    <t>G05K20936</t>
  </si>
  <si>
    <t>G05K21041</t>
  </si>
  <si>
    <t>G05K21138</t>
  </si>
  <si>
    <t>G05K21114</t>
  </si>
  <si>
    <t>G05K21043</t>
  </si>
  <si>
    <t>G05K21135</t>
  </si>
  <si>
    <t>G05K21093</t>
  </si>
  <si>
    <t>G05K21054</t>
  </si>
  <si>
    <t>G05K21053</t>
  </si>
  <si>
    <t>G05K21176</t>
  </si>
  <si>
    <t>G05K21177</t>
  </si>
  <si>
    <t>G05K21086</t>
  </si>
  <si>
    <t>G05K21094</t>
  </si>
  <si>
    <t>G05K21095</t>
  </si>
  <si>
    <t>G05K21057</t>
  </si>
  <si>
    <t>G05K21129</t>
  </si>
  <si>
    <t>G05K21140</t>
  </si>
  <si>
    <t>G05K21137</t>
  </si>
  <si>
    <t>G05S00866</t>
  </si>
  <si>
    <t>G05S00886</t>
  </si>
  <si>
    <t>G05S00873</t>
  </si>
  <si>
    <t>G05S00874</t>
  </si>
  <si>
    <t>G05S00929</t>
  </si>
  <si>
    <t>G05S00928</t>
  </si>
  <si>
    <t>G05S00889</t>
  </si>
  <si>
    <t>G05S00947</t>
  </si>
  <si>
    <t>本契約の履行に当たっては、米国政府の許可を得たＬｏｃｋｈｅｅｄ　Ｍａｒｔｉｎ　Ｃｏｒｐｏｒａｔｉｏｎとの技術援助契約が必要であり、これを満足するのは当該会社のみであるため。（ライセンス：２０２８．８．３１迄）</t>
  </si>
  <si>
    <t>本契約の履行に当たっては、米国政府の許可を得たＴｈｅ　Ｂｏｅｉｎｇ　Ｃｏｍｐａｎｙとの技術援助契約が必要であり、これを満足するのは当該会社のみであるため。（ライセンス：２０３０．４．１７迄）</t>
  </si>
  <si>
    <t>航空自衛隊第２補給処調達部長　村岡　良雄</t>
  </si>
  <si>
    <t>本契約の履行に当たっては、米国政府の許可を得たＴｅｘｔｒｏｎ　Ａｖｉａｔｉｏｎ　Ｉｎｃ．との技術援助契約が必要であり、これを満足するのは当該会社のみであるため。（ライセンス：２０３０．５．３１迄）</t>
  </si>
  <si>
    <t xml:space="preserve">ＰＵＭＰ外１品目　　　　　　　　　　　　　　　　　　　　　　
</t>
  </si>
  <si>
    <t xml:space="preserve">ＴＲＡＮＳＭＩＳＳＩＯＮ外２品目　　　　　　　　　　　　　　
</t>
  </si>
  <si>
    <t>本契約の履行に当たっては、米国政府の許可を得たＷｏｏｄｗａｒｄ　ＨＲＴ，Ｉｎｃ．との技術援助契約が必要であり、これを満足するのは当該会社のみであるため。（ライセンス：２０２５．６．３０迄）</t>
  </si>
  <si>
    <t xml:space="preserve">ＣＹＬＩＮＤＥＲ　ＡＳＳＹ　　　　　　　　　　　　　　　　　
</t>
  </si>
  <si>
    <t xml:space="preserve">ＣＹＬＩＮＤＥＲ　ＡＳＳＹ外１品目　　　　　　　　　　　　　
</t>
  </si>
  <si>
    <t xml:space="preserve">ＲＥＣＥＰＴＡＣＬＥ　　　　　　　　　　　　　　　　　　　　
</t>
  </si>
  <si>
    <t xml:space="preserve">ＲＥＧＵＬＡＴＯＲ外１品目　　　　　　　　　　　　　　　　　
</t>
  </si>
  <si>
    <t>本契約の履行に当たっては、技術、技術資料等が必要であり、公募（公示第２９号（３．２．１７））を実施した結果、資格要件を満たす者が当該者のみであるため。</t>
  </si>
  <si>
    <t xml:space="preserve">ＳＥＡＬ外８品目　　　　　　　　　　　　　　　　　　　　　　
</t>
  </si>
  <si>
    <t xml:space="preserve">ＧＡＳＫＥＴ外８品目　　　　　　　　　　　　　　　　　　　　
</t>
  </si>
  <si>
    <t>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t>
    <phoneticPr fontId="4"/>
  </si>
  <si>
    <t xml:space="preserve">ＣＯＶＥＲ　ＡＳＳＹ外１品目　　　　　　　　　　　　　　　　
</t>
  </si>
  <si>
    <t xml:space="preserve">ＶＡＬＶＥ外１品目　　　　　　　　　　　　　　　　　　　　　
</t>
  </si>
  <si>
    <t xml:space="preserve">ＳＥＡＬ外２品目　　　　　　　　　　　　　　　　　　　　　　
</t>
  </si>
  <si>
    <t xml:space="preserve">ＴＯＧＧＬＥ　ＡＳＳＹ外２品目　　　　　　　　　　　　　　　
</t>
  </si>
  <si>
    <t>本契約の履行に当たっては、米国政府の許可を得たＧＯＯＤＲＩＣＨ　ＣＯＲＰＯＲＡＴＩＯＮ，ａ　ｐａｒｔ　ｏｆ　Ｃｏｌｌｉｎｓ　Ａｅｒｏｓｐａｃｅとの技術援助契約が必要であり、これを満足するのは当該会社のみであるため。（ライセンス：２０２３．８．３１迄）</t>
  </si>
  <si>
    <t>伊藤忠アビエーション株式会社
東京都港区赤坂二丁目９番１１号</t>
  </si>
  <si>
    <t>住商エアロシステム株式会社
東京都千代田区一ツ橋一丁目２番２号</t>
  </si>
  <si>
    <t>本契約の履行に当たっては、米国Ｃｏｌｌｉｎｓ　Ａｅｒｏｓｐａｃｅ社から許諾された輸入販売代理権を必要とし、常続的公示に対して現在のところ他の応募者がないため。</t>
  </si>
  <si>
    <t>公示第１３４号（５．６．２０）により公募を実施した。結果、応募者が１者のみであったため、上記業者を相手方に選定する。</t>
  </si>
  <si>
    <t>ＮＴＫインターナショナル株式会社
東京都中央区東日本橋一丁目４番６号　東日本橋一丁目ビル</t>
  </si>
  <si>
    <t>丸紅エアロスペース株式会社
東京都千代田区有楽町１丁目１番３号</t>
  </si>
  <si>
    <t>公示第１１９号（５．６．１３）により公募を実施した。結果、応募者が１者のみであったため、上記業者を相手方に選定する。</t>
  </si>
  <si>
    <t>本契約の履行に当たっては米国Ｈｏｎｅｙｗｅｌｌ社から許諾された輸入販売代理権を必要とし、常続的公示に対して現在のところ他の応募者がないため。</t>
  </si>
  <si>
    <t>本契約の履行に当たっては、米国ＨＯＮＥＹＷＥＬＬ社から許諾された輸入販売代理権を必要とし、常続的公示に対して現在のところ他の応募者がないため。</t>
  </si>
  <si>
    <t>株式会社ジュピターコーポレーション
東京都港区南青山三丁目１７－４</t>
  </si>
  <si>
    <t>兼松エアロスペース株式会社
東京都港区芝一丁目１２番７号</t>
  </si>
  <si>
    <t>株式会社エアロパートナーズ
東京都新宿区西新宿三丁目２番１１号</t>
  </si>
  <si>
    <t>ＧＥアビエーション・ディストリビューション・ジャパン株式会社
東京都港区赤坂五丁目２番２０号赤坂パークビル</t>
  </si>
  <si>
    <t>公示第１４４号（５．６．２７）により公募を実施した。結果、応募者が１者のみであったため、上記業者を相手方に選定する。</t>
  </si>
  <si>
    <t>公示第１４３号（５．６．２７）により公募を実施した。結果、応募者が１者のみであったため、上記業者を相手方に選定する。</t>
  </si>
  <si>
    <t>ハイ・クリプトン株式会社
岐阜県各務原市蘇原東島町３丁目１１６番地１</t>
  </si>
  <si>
    <t>新東亜交易株式会社
東京都千代田区丸の内一丁目６番１号</t>
  </si>
  <si>
    <t>公示第５６号（５．４．１１）により公募を実施した。結果、応募者が１者のみであったため、上記業者を相手方に選定する。</t>
  </si>
  <si>
    <t>本契約の履行に当たっては、米国Ｔｒｉｕｍｐｈ　Ｅｎｇｉｎｅ　Ｃｏｎｔｒｏｌ　Ｓｙｓｔｅｍｓ社から許諾された輸入販売代理権を必要とし、常続的公示に対して現在のところ他の応募者がないため。</t>
  </si>
  <si>
    <t>公示第１１３号（５．６．２）により公募を実施した。結果、応募者が１者のみであったため、上記業者を相手方に選定する。</t>
  </si>
  <si>
    <t>株式会社ミクニエアロスペース
東京都千代田区外神田６－１３－１１</t>
  </si>
  <si>
    <t>ＵＴＩ株式会社
大阪府大阪市北区芝田１丁目１２番７号　大栄ビル新館</t>
  </si>
  <si>
    <t>再度入札を実施したが、落札者がいなかったため。（会計法第２９条の３第３項による。）（予決令第９９条の２）</t>
    <phoneticPr fontId="4"/>
  </si>
  <si>
    <t>ＶＡＬＶＥ（国外修理）　　　　　　　　　　　　　　　　　　　
２ＥＡ</t>
  </si>
  <si>
    <t>仁和貿易株式会社
東京都中央区銀座５丁目１２番１３号</t>
  </si>
  <si>
    <t>再度入札を実施したが、落札者がいなかったため。（会計法第２９条の３第１項による。）（予決令第９９条の２）</t>
    <phoneticPr fontId="4"/>
  </si>
  <si>
    <t>日本エアロスペース株式会社
東京都港区南青山一丁目１番１号</t>
  </si>
  <si>
    <t>ＩＮＤＩＣＡＴＯＲ（国外修理）　　　　　　　　　　　　　　　
３ＥＡ</t>
  </si>
  <si>
    <t>日本ポール株式会社
東京都新宿区西新宿六丁目５番１号</t>
  </si>
  <si>
    <t>本契約の履行に当たっては米国ＧＥ　ＡＶＩＡＴＩＯＮ社から許諾された輸入販売代理権を必要とし、常続的公示に対して現在のところ他の応募者がないため。</t>
  </si>
  <si>
    <t>ニチリンインターナショナル株式会社
岐阜県各務原市テクノプラザ１丁目１番地１０６号</t>
  </si>
  <si>
    <t xml:space="preserve">ＴＵＢＥ　ＡＳＳＹ外１品目　　　　　　　　　　　　　　　　　
</t>
  </si>
  <si>
    <t>公示第１５２号（５．７．４）により公募を実施した。結果、応募者が１者のみであったため、上記業者を相手方に選定する。</t>
  </si>
  <si>
    <t>公示第１５８号（５．７．１０）により公募を実施した。結果、応募者が１者のみであったため、上記業者を相手方に選定する。</t>
  </si>
  <si>
    <t>公示第１２０号（５．６．１３）により公募を実施した。結果、応募者が１者のみであったため、上記業者を相手方に選定する。</t>
  </si>
  <si>
    <t>本契約の履行に当たっては米国Ｔｈｅｒｍｏｃｏｎｔｒｏｌ社から許諾された輸入販売代理権を必要とし、常続的公示に対して現在のところ他の応募者がないため。</t>
  </si>
  <si>
    <t>本契約の履行に当たっては、英国ＥＡＴＯＮ社から許諾された輸入販売代理権を必要とし、常続的公示に対して現在のところ他の応募者がないため。</t>
  </si>
  <si>
    <t>国所管、都道府県所管の
区分</t>
    <phoneticPr fontId="4"/>
  </si>
  <si>
    <t>Ｕ－４のＣ整備等に関する補給処整備　　　　　　　　　　　　　
１式</t>
    <rPh sb="32" eb="33">
      <t>シキ</t>
    </rPh>
    <phoneticPr fontId="4"/>
  </si>
  <si>
    <t>本契約の履行に当たっては、航空機製造事業法第２条の２に規定する経済産業大臣の許可が必要であり、これを利用できる者が当該会社のみのため。なお、本件は、過去２か年度、一者応募・応札となり同社と契約を締結したものであり、常続的公示を行っているところ、新規に応募する者は現在確認されていない。</t>
  </si>
  <si>
    <t>ＣＨ－４７Ｊ維持管理（エンジン）のための会社技術利用（０５国）
１式</t>
    <rPh sb="33" eb="34">
      <t>シキ</t>
    </rPh>
    <phoneticPr fontId="4"/>
  </si>
  <si>
    <t>本契約の履行に当たっては、米国政府の許可を得たＨｏｎｅｙｗｅｌｌ　ＩｎｔｅｒｎａｔｉｏｎａｌＩｎｃ．との技術援助契約が必要であり、これを満足するのは当該会社のみであるため。（ライセンス：２０２３．１２．１迄）</t>
  </si>
  <si>
    <t>Ｅ－２Ｃ型機用空中線総合試験装置の保守整備　　　　　　　　　
１式</t>
    <rPh sb="32" eb="33">
      <t>シキ</t>
    </rPh>
    <phoneticPr fontId="4"/>
  </si>
  <si>
    <t>本契約の履行に当たっては、米国政府の許可を得たＮｏｒｔｈｒｏｐ　Ｇｒｕｍｍａｎ　Ｉｎｔｅｒｎａｔｉｏｎａｌ　Ｔｒａｄｉｎｇ，Ｉｎｃ．との技術援助契約が必要であり、これを満足するのは当該会社のみであるため。（ライセンス：２０２６．７．３１迄）</t>
  </si>
  <si>
    <t>Ｔ－４ＡＳＩＰのための会社技術利用　　　　　　　　　　　　　
１式</t>
    <rPh sb="32" eb="33">
      <t>シキ</t>
    </rPh>
    <phoneticPr fontId="4"/>
  </si>
  <si>
    <t>ＫＣ－７６７維持管理のための会社技術利用（０５国）　　　　　
１式</t>
    <rPh sb="32" eb="33">
      <t>シキ</t>
    </rPh>
    <phoneticPr fontId="4"/>
  </si>
  <si>
    <t>本契約の履行に当たっては、米国政府の許可を得たＴｈｅ　Ｂｏｅｉｎｇ　Ｃｏｍｐａｎｙ及びＧＥＡＥ　　ＴＥＣＨＮＯＬＯＧＹ　ＩＮＣ．との技術援助契約が必要であり、これを満足するのは当該会社のみであるため。（ライセンス：２０２８．６．３０迄）（ライセンス：２０２８．９．３０迄）</t>
  </si>
  <si>
    <t>Ｆ－２Ａ／Ｂ　ＡＳＩＰのための会社技術利用　　　　　　　　　
１式</t>
    <rPh sb="32" eb="33">
      <t>シキ</t>
    </rPh>
    <phoneticPr fontId="4"/>
  </si>
  <si>
    <t>Ｔ－４００維持管理（機体）のための会社技術利用（０５国）　　
１式</t>
    <rPh sb="32" eb="33">
      <t>シキ</t>
    </rPh>
    <phoneticPr fontId="4"/>
  </si>
  <si>
    <t xml:space="preserve">ＭＡ－ＫＩＮＧＵＴＥＮＰＵＲＥ－ＴＯ外３７品目　　　　　　　
</t>
  </si>
  <si>
    <t xml:space="preserve">ＴＲＡＮＳＭＩＳＳＩＯＮ外１品目　　　　　　　　　　　　　　
</t>
  </si>
  <si>
    <t>Ｅ－７６７のＣ整備等及び維持管理のための会社技術利用に関する補給処整備
１式</t>
    <rPh sb="37" eb="38">
      <t>シキ</t>
    </rPh>
    <phoneticPr fontId="4"/>
  </si>
  <si>
    <t>本契約の履行に当たっては、米国政府の許可を得たＴｈｅ　Ｂｏｅｉｎｇ　Ｃｏｍｐａｎｙとの技術援助契約が必要であり、これを満足するのは当該会社のみであるため。（ライセンス：２０２９．６．３０迄）</t>
  </si>
  <si>
    <t>空中給油・輸送機（ＫＣ－７６７）の後方支援に関する補給処整備等
１式</t>
    <rPh sb="33" eb="34">
      <t>シキ</t>
    </rPh>
    <phoneticPr fontId="4"/>
  </si>
  <si>
    <t>本契約の履行に当たっては、米国政府の許可を得たＴｈｅ　Ｂｏｅｉｎｇ　Ｃｏｍｐａｎｙ及びＧＥＡＥ，　ＴＥＣＨＮＯＬＯＧＹ　ＩＮＣ．との技術援助契約が必要であり、満足するのは当該会社のみであるため。（ライセンス：２０２８．６．３０迄）（ライセンス：２０２８．９．３０迄）</t>
  </si>
  <si>
    <t>Ｆ－２の技術的追認における事前解析効率化役務（その２）　　　
１式</t>
    <rPh sb="32" eb="33">
      <t>シキ</t>
    </rPh>
    <phoneticPr fontId="4"/>
  </si>
  <si>
    <t xml:space="preserve">ＡＦＣＳ　ＣＯＭＰＵＴＥＲ外１品目　　　　　　　　　　　　　
</t>
  </si>
  <si>
    <t>ＨＥＡＤ　　　　　　　　　　　　　　　　　　　　　　　　　　
２ＥＡ</t>
  </si>
  <si>
    <t xml:space="preserve">ＧＥＡＲ　ＢＯＸ　　　　　　　　　　　　　　　　　　　　　　
</t>
  </si>
  <si>
    <t xml:space="preserve">ＪＥＴ　ＦＵＥＬ　ＳＴＡＲＴＥＲ　　　　　　　　　　　　　　
</t>
  </si>
  <si>
    <t>本契約の履行に当たっては、米国政府の許可を得たＲａｙｔｈｅｏｎ　ＴｅｃｈｎｏｌｏｇｉｅｓＣｏｒｐｏｒａｔｉｏｎ　Ｐｒａｔｔ　＆　Ｗｈｉｔｎｅｙ　Ｄｉｖｉｓｉｏｎとの技術援助契約が必要であり、これを満足するのは当該会社のみであるため。（ライセンス：２０２５．４．１迄）</t>
  </si>
  <si>
    <t xml:space="preserve">ＳＴＡＲＴＥＲ外１品目　　　　　　　　　　　　　　　　　　　
</t>
  </si>
  <si>
    <t>本契約の履行に当たっては、米国政府の許可を得たＥａｔｏｎ　Ａｅｒｏｓｐａｃｅ，ＬＬＣ．との技術援助契約が必要であり、満足するのは当該会社のみであるため。（ライセンス：２０２５．８．３１迄）</t>
  </si>
  <si>
    <t>Ｔ－４００用エンジンのテスト・スタンドにおける確認運転のための役務
１式</t>
    <rPh sb="35" eb="36">
      <t>シキ</t>
    </rPh>
    <phoneticPr fontId="4"/>
  </si>
  <si>
    <t xml:space="preserve">ＮＯＺＺＬＥ　　　　　　　　　　　　　　　　　　　　　　　　
</t>
  </si>
  <si>
    <t xml:space="preserve">ＢＬＯＷＥＲ　　　　　　　　　　　　　　　　　　　　　　　　
</t>
  </si>
  <si>
    <t xml:space="preserve">ＩＮＤＩＣＡＴＯＲ　　　　　　　　　　　　　　　　　　　　　
</t>
  </si>
  <si>
    <t xml:space="preserve">ＳＥＲＶＯＣＹＬＩＮＤＥＲ　　　　　　　　　　　　　　　　　
</t>
  </si>
  <si>
    <t>ＫＹＢ株式会社
東京都港区浜松町二丁目４番１号</t>
  </si>
  <si>
    <t xml:space="preserve">ＩＮＤＩＣＡＴＯＲ外１品目　　　　　　　　　　　　　　　　　
</t>
  </si>
  <si>
    <t>本契約の履行に当たっては、米国政府の許可を得たＥｘｔａｎｔ　Ａｅｒｏｓｐａｃｅとの技術援助契約が必要であり、これを満足するのは当該会社のみであるため。（ライセンス：２０２６．１２．３１迄）</t>
  </si>
  <si>
    <t>本契約の履行に当たっては、米国政府の許可を得たＥｘｔａｎｔ　Ａｅｒｏｓｐａｃｅとの技術援助契約が必要であり、これを満足するのは当該会社のみであるため。（ライセンス：無期限）</t>
  </si>
  <si>
    <t xml:space="preserve">ＶＡＬＶＥ　　　　　　　　　　　　　　　　　　　　　　　　　
</t>
  </si>
  <si>
    <t xml:space="preserve">ＤＡＭＰＥＲ外１品目　　　　　　　　　　　　　　　　　　　　
</t>
  </si>
  <si>
    <t>本契約の履行に当たっては、米国政府の許可を得たＰａｒｋｅｒ　Ｈａｎｎｉｆｉｎ　Ｃｏｒｐｏｒａｔｉｏｎ，Ｃｏｎｔｒｏｌ　Ｓｙｓｔｅｍｓ　Ｄｉｖｉｓｉｏｎとの技術援助契約が必要であり、これを満足するのは当該会社のみであるため。（ライセンス：２０２８．１２．３１迄）</t>
  </si>
  <si>
    <t xml:space="preserve">ＤＡＭＰＥＲ　　　　　　　　　　　　　　　　　　　　　　　　
</t>
  </si>
  <si>
    <t xml:space="preserve">ＡＣＣＵＭＵＬＡＴＯＲ外１品目　　　　　　　　　　　　　　　
</t>
  </si>
  <si>
    <t>本契約の履行に当たっては、米国政府の許可を得たＰａｒｋｅｒ　Ｈａｎｎｉｆｉｎ　Ｃｏｒｐｏｒａｔｉｏｎとの技術援助契約が必要であり、これを満足するのは当該会社のみであるため。（ライセンス：２０２３．１２．３１迄）</t>
  </si>
  <si>
    <t xml:space="preserve">ＣＯＮＴＲＯＬ　ＢＯＸ　ＡＳＳＹ　　　　　　　　　　　　　　
</t>
  </si>
  <si>
    <t xml:space="preserve">ＣＯＮＴＲＯＬ　ＢＯＸ外１品目　　　　　　　　　　　　　　　
</t>
  </si>
  <si>
    <t xml:space="preserve">ＷＨＥＥＬ　ＡＳＳＹ　　　　　　　　　　　　　　　　　　　　
</t>
  </si>
  <si>
    <t xml:space="preserve">ＷＩＮＣＨ外４品目　　　　　　　　　　　　　　　　　　　　　
</t>
  </si>
  <si>
    <t>一連番号１については、本契約の履行に当たっては、Ｇｏｏｄｒｉｃｈ　Ｃｏｒｐｏｒａｔｉｏｎとの技術援助契約が必要であり、常続的公示に対して他の応募者がないため。（ライセンス：２０３０．３．３１迄）
一連番号２、３、４、５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t>
    <rPh sb="11" eb="14">
      <t>ホンケイヤク</t>
    </rPh>
    <rPh sb="15" eb="17">
      <t>リコウ</t>
    </rPh>
    <rPh sb="18" eb="19">
      <t>ア</t>
    </rPh>
    <rPh sb="46" eb="52">
      <t>ギジュツエンジョケイヤク</t>
    </rPh>
    <rPh sb="53" eb="55">
      <t>ヒツヨウ</t>
    </rPh>
    <rPh sb="59" eb="64">
      <t>ジョウゾクテキコウジ</t>
    </rPh>
    <rPh sb="65" eb="66">
      <t>タイ</t>
    </rPh>
    <rPh sb="68" eb="69">
      <t>タ</t>
    </rPh>
    <rPh sb="70" eb="73">
      <t>オウボシャ</t>
    </rPh>
    <rPh sb="95" eb="96">
      <t>マデ</t>
    </rPh>
    <phoneticPr fontId="4"/>
  </si>
  <si>
    <t xml:space="preserve">ＡＣＴＵＡＴＯＲ　ＡＳＳＹ外４品目　　　　　　　　　　　　　
</t>
  </si>
  <si>
    <t xml:space="preserve">ＡＵＸ　ＴＡＮＫ外１品目　　　　　　　　　　　　　　　　　　
</t>
  </si>
  <si>
    <t>横浜ゴム株式会社
神奈川県平塚市追分２番１号</t>
  </si>
  <si>
    <t xml:space="preserve">ＢＬＯＷＥＲ外２品目　　　　　　　　　　　　　　　　　　　　
</t>
  </si>
  <si>
    <t xml:space="preserve">ＰＵＭＰ　ＡＳＳＹ外１品目　　　　　　　　　　　　　　　　　
</t>
  </si>
  <si>
    <t xml:space="preserve">ＤＲＩＶＥ　　　　　　　　　　　　　　　　　　　　　　　　　
</t>
  </si>
  <si>
    <t xml:space="preserve">ＨＯＵＳＩＮＧ　　　　　　　　　　　　　　　　　　　　　　　
</t>
  </si>
  <si>
    <t xml:space="preserve">ＧＥＮＥＲＡＴＯＲ外１品目　　　　　　　　　　　　　　　　　
</t>
  </si>
  <si>
    <t>本契約の履行に当たっては、米国政府の許可を得たＳａｆｒａｎ　Ｐｏｗｅｒ　ＵＳＡ，ＬＬＣとの技術援助契約が必要であり、これを満足するのは当該会社のみであるため。（ライセンス：２０２６．６．２９迄）</t>
  </si>
  <si>
    <t xml:space="preserve">ＳＴＲＵＴ　ＡＳＳＹ　　　　　　　　　　　　　　　　　　　　
</t>
  </si>
  <si>
    <t xml:space="preserve">ＳＨＯＣＫ　ＳＴＲＵＴ　ＡＣＴＵＡＴＯＲ　　　　　　　　　　
</t>
  </si>
  <si>
    <t xml:space="preserve">ＧＥＡＲＢＯＸ　　　　　　　　　　　　　　　　　　　　　　　
</t>
  </si>
  <si>
    <t xml:space="preserve">ＲＭＵ　　　　　　　　　　　　　　　　　　　　　　　　　　　
</t>
  </si>
  <si>
    <t xml:space="preserve">ＷＨＥＥＬ　　　　　　　　　　　　　　　　　　　　　　　　　
</t>
  </si>
  <si>
    <t xml:space="preserve">ＴＵＲＢＩＮＥ外１品目　　　　　　　　　　　　　　　　　　　
</t>
  </si>
  <si>
    <t xml:space="preserve">ＡＣＴＵＡＴＯＲ　　　　　　　　　　　　　　　　　　　　　　
</t>
  </si>
  <si>
    <t xml:space="preserve">ＳＨＯＣＫ　ＳＴＲＵＴ　ＡＳＳＹ　　　　　　　　　　　　　　
</t>
  </si>
  <si>
    <t xml:space="preserve">ＳＨＯＣＫ　ＳＴＲＵＴ　ＡＳＳＹ外４品目　　　　　　　　　　
</t>
  </si>
  <si>
    <t xml:space="preserve">ＦＳＴＶＡ　ＡＳＳＹ　　　　　　　　　　　　　　　　　　　　
</t>
  </si>
  <si>
    <t xml:space="preserve">ＲＥＧＵＬＡＴＯＲ外２品目　　　　　　　　　　　　　　　　　
</t>
  </si>
  <si>
    <t>一連番号１については、本契約の履行に当たっては、技術、技術資料等が必要であり、公募（公示第３０号（３．２．１７））を実施した結果、資格要件を満たす者が当該者のみであるため。
一連番号２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一連番号３については、本契約の履行に当たっては、Ｇｏｏｄｒｉｃｈ　Ｃｏｒｐｏｒａｔｉｏｎとの技術援助契約が必要であり、常続的公示に対して他の応募者がないため。（ライセンス：２０３０．３．３１迄）</t>
    <rPh sb="87" eb="91">
      <t>イチレンバンゴウ</t>
    </rPh>
    <rPh sb="218" eb="222">
      <t>イチレンバンゴウ</t>
    </rPh>
    <rPh sb="229" eb="232">
      <t>ホンケイヤク</t>
    </rPh>
    <rPh sb="233" eb="235">
      <t>リコウ</t>
    </rPh>
    <rPh sb="236" eb="237">
      <t>ア</t>
    </rPh>
    <rPh sb="264" eb="270">
      <t>ギジュツエンジョケイヤク</t>
    </rPh>
    <rPh sb="271" eb="273">
      <t>ヒツヨウ</t>
    </rPh>
    <rPh sb="277" eb="282">
      <t>ジョウゾクテキコウジ</t>
    </rPh>
    <rPh sb="283" eb="284">
      <t>タイ</t>
    </rPh>
    <rPh sb="286" eb="287">
      <t>タ</t>
    </rPh>
    <rPh sb="288" eb="291">
      <t>オウボシャ</t>
    </rPh>
    <rPh sb="313" eb="314">
      <t>マデ</t>
    </rPh>
    <phoneticPr fontId="4"/>
  </si>
  <si>
    <t xml:space="preserve">ＡＣＣＵＭＵＬＡＴＯＲ　　　　　　　　　　　　　　　　　　　
</t>
  </si>
  <si>
    <t xml:space="preserve">ＧＥＮＥＲＡＴＯＲ　　　　　　　　　　　　　　　　　　　　　
</t>
  </si>
  <si>
    <t>本契約の履行に当たっては、米国政府の許可を得たＨｏｎｅｙｗｅｌｌ　Ｉｎｔｅｒｎａｔｉｏｎａｌ　Ｉｎｃ．との技術援助契約が必要であり、これを満足するのは当該会社のみであるため。（ライセンス：２０２３．１２．３１迄）</t>
  </si>
  <si>
    <t xml:space="preserve">ＰＵＭＰ　ＡＳＳＹ　　　　　　　　　　　　　　　　　　　　　
</t>
  </si>
  <si>
    <t xml:space="preserve">ＣＹＬＩＮＤＥＲ外１品目　　　　　　　　　　　　　　　　　　
</t>
  </si>
  <si>
    <t xml:space="preserve">ＶＡＬＶＥ　ＡＳＳＹ外３品目　　　　　　　　　　　　　　　　
</t>
  </si>
  <si>
    <t xml:space="preserve">ＴＵＢＥ　ＡＳＳＹ外５品目　　　　　　　　　　　　　　　　　
</t>
  </si>
  <si>
    <t xml:space="preserve">一連番号１～５については、本契約の履行に当たっては、技術、技術資料等が必要であり、公募（公示第２９号（３．２．１７））を実施した結果、資格要件を満たす者が当該者のみであるため。
一連番号６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t>
    <rPh sb="89" eb="93">
      <t>イチレンバンゴウ</t>
    </rPh>
    <phoneticPr fontId="4"/>
  </si>
  <si>
    <t>ＳＴＡＮＤＢＹ　ＩＮＳＴＲＵＭＥＮＴ　　　　　　　　　　　　
５ＥＡ</t>
  </si>
  <si>
    <t xml:space="preserve">ＳＥＡＬ－ＶＥＮＴ　ＤＯＯＲ　ＥＮＴＲＹ　ＤＯＯＲ外２品目　
</t>
  </si>
  <si>
    <t>ＳＥＮＳＯＲ　ＡＳＳＹ　　　　　　　　　　　　　　　　　　　
６ＥＡ</t>
  </si>
  <si>
    <t>ＷＩＰＥＲ　ＡＲＭ　ＡＳＳＹ　　　　　　　　　　　　　　　　
９ＥＡ</t>
  </si>
  <si>
    <t>ＨＩＮＧＥ　ＡＳＳＹ　　　　　　　　　　　　　　　　　　　　
１９ＥＡ</t>
  </si>
  <si>
    <t>本契約の履行に当たっては、米国政府の許可を得たＴｈｅ　Ｂｏｅｉｎｇ　Ｃｏｍｐａｎｙとの技術援助契約が必要でありこれを満足するのは当該会社のみであるため。（ライセンス：２０２５．６．３０迄）</t>
  </si>
  <si>
    <t xml:space="preserve">ＴＵＢＥ外８品目　　　　　　　　　　　　　　　　　　　　　　
</t>
  </si>
  <si>
    <t xml:space="preserve">一連番号１～３については、本契約の履行に当たっては、技術、技術資料等が必要であり、公募（公示第２９号（３．２．１７））を実施した結果、資格要件を満たす者が当該者のみであるため。
一連番号４～９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t>
    <rPh sb="89" eb="93">
      <t>イチレンバンゴウ</t>
    </rPh>
    <phoneticPr fontId="4"/>
  </si>
  <si>
    <t>ＡＤＡＰＴＥＲ　　　　　　　　　　　　　　　　　　　　　　　
１３０ＥＡ</t>
  </si>
  <si>
    <t>ＴＡＩＬ　ＣＯＮＥ　　　　　　　　　　　　　　　　　　　　　
４１ＥＡ</t>
  </si>
  <si>
    <t xml:space="preserve">ＴＡＮＫ　ＡＳＳＹ外２品目　　　　　　　　　　　　　　　　　
</t>
  </si>
  <si>
    <t xml:space="preserve">ＳＥＴ　ＳＣＲＥＷ外５品目　　　　　　　　　　　　　　　　　
</t>
  </si>
  <si>
    <t xml:space="preserve">一連番号１～４については、本契約の履行に当たっては、技術、技術資料等が必要であり、公募（公示第２９号（３．２．１７））を実施した結果、資格要件を満たす者が当該者のみであるため。
一連番号５～６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t>
    <rPh sb="89" eb="93">
      <t>イチレンバンゴウ</t>
    </rPh>
    <phoneticPr fontId="4"/>
  </si>
  <si>
    <t xml:space="preserve">ＳＣＲＥＷ外４品目　　　　　　　　　　　　　　　　　　　　　
</t>
  </si>
  <si>
    <t>ＣＹＬＩＮＤＥＲ　　　　　　　　　　　　　　　　　　　　　　
２ＥＡ</t>
  </si>
  <si>
    <t xml:space="preserve">ＳＥＧＭＥＮＴ　ＫＩＴ外２８品目　　　　　　　　　　　　　　
</t>
  </si>
  <si>
    <t>ＨＯＬＤＥＲ　　　　　　　　　　　　　　　　　　　　　　　　
１ＥＡ</t>
  </si>
  <si>
    <t>ＳＥＡＬ　ＰＬＡＴＥ　　　　　　　　　　　　　　　　　　　　
８２ＥＡ</t>
  </si>
  <si>
    <t>ＥＸＨＡＵＳＴ　ＤＵＣＴ　　　　　　　　　　　　　　　　　　
５ＥＡ</t>
  </si>
  <si>
    <t xml:space="preserve">ＳＨＩＭ外５７品目　　　　　　　　　　　　　　　　　　　　　
</t>
  </si>
  <si>
    <t xml:space="preserve">ＣＡＢＬＥ　ＡＳＳＹ外９品目　　　　　　　　　　　　　　　　
</t>
  </si>
  <si>
    <t xml:space="preserve">一連番号１～４については、本契約の履行に当たっては、技術、技術資料等が必要であり、公募（公示第２９号（３．２．１７））を実施した結果、資格要件を満たす者が当該者のみであるため。
一連番号５～１０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t>
    <rPh sb="89" eb="93">
      <t>イチレンバンゴウ</t>
    </rPh>
    <phoneticPr fontId="4"/>
  </si>
  <si>
    <t>ＢＯＬＴ　　　　　　　　　　　　　　　　　　　　　　　　　　
１２０ＥＡ</t>
  </si>
  <si>
    <t xml:space="preserve">ＦＩＴＴＩＮＧ外３２品目　　　　　　　　　　　　　　　　　　
</t>
  </si>
  <si>
    <t xml:space="preserve">ＳＥＮＳＯＲ－ＷＨＥＥＬ　ＢＲＡＫＥ　ＴＥＭＰ　ＭＯＮＩＴＯ外２品目
</t>
  </si>
  <si>
    <t>ＰＡＮＥＬ　ＡＳＳＹ　　　　　　　　　　　　　　　　　　　　
１ＥＡ</t>
  </si>
  <si>
    <t xml:space="preserve">ＳＥＡＬ　ＡＳＳＹ外２品目　　　　　　　　　　　　　　　　　
</t>
  </si>
  <si>
    <t xml:space="preserve">ＡＲＭ　ＡＳＳＹ－ＵＰＲ　ＥＭＥＲ　ＥＸＩＴ　ＤＯＯＲ外６品目
</t>
  </si>
  <si>
    <t xml:space="preserve">ＴＣＴＯ　ＫＩＴ外１品目　　　　　　　　　　　　　　　　　　
</t>
  </si>
  <si>
    <t>ＨＯＵＳＩＮＧ　　　　　　　　　　　　　　　　　　　　　　　
３ＥＡ</t>
  </si>
  <si>
    <t xml:space="preserve">ＣＯＶＥＲ外２１品目　　　　　　　　　　　　　　　　　　　　
</t>
  </si>
  <si>
    <t>ＡＣＣＥＳＳＯＲＹ　ＤＲＩＶＥ　ＡＳＳＹ　　　　　　　　　　
９ＥＡ</t>
  </si>
  <si>
    <t>本契約の履行に当たっては、米国政府の許可を得たＲａｙｔｈｅｏｎ　Ｔｅｃｈｎｏｌｏｇｉｅｓ　Ｃｏｒｐｏｒａｔｉｏｎ　Ｐｒａｔｔ　＆　Ｗｈｉｔｎｅｙ　Ｄｉｖｉｓｉｏｎとの技術援助契約が必要であり、これを満足するのは当該会社のみであるため。（ライセンス：２０２５．１２．３１迄）</t>
  </si>
  <si>
    <t xml:space="preserve">ＮＯ　１０　ＴＲＡＣＫ　ＡＳＳＹ外１９品目　　　　　　　　　
</t>
  </si>
  <si>
    <t xml:space="preserve">一連番号１～１９については、本契約の履行に当たっては、技術、技術資料等が必要であり、公募（公示第２９号（３．２．１７））を実施した結果、資格要件を満たす者が当該者のみであるため。
一連番号２０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t>
    <rPh sb="90" eb="94">
      <t>イチレンバンゴウ</t>
    </rPh>
    <phoneticPr fontId="4"/>
  </si>
  <si>
    <t xml:space="preserve">ＡＩＲ　ＩＮＬＥＴ外２品目　　　　　　　　　　　　　　　　　
</t>
  </si>
  <si>
    <t>一連番号１～２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一連番号３については、本契約の履行に当たっては、技術、技術資料等が必要であり、公募（公示第２９号（３．２．１７））を実施した結果、資格要件を満たす者が当該者のみであるため。</t>
    <rPh sb="0" eb="4">
      <t>イチレンバンゴウ</t>
    </rPh>
    <rPh sb="133" eb="137">
      <t>イチレンバンゴウ</t>
    </rPh>
    <phoneticPr fontId="4"/>
  </si>
  <si>
    <t xml:space="preserve">ＮＯＳＥ　ＣＯＮＥ外２品目　　　　　　　　　　　　　　　　　
</t>
  </si>
  <si>
    <t xml:space="preserve">ＳＫＩＮ外２４品目　　　　　　　　　　　　　　　　　　　　　
</t>
  </si>
  <si>
    <t xml:space="preserve">ＷＡＳＨＥＲ外４品目　　　　　　　　　　　　　　　　　　　　
</t>
  </si>
  <si>
    <t xml:space="preserve">一連番号１～４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一連番号５については、本契約の履行に当たっては、技術、技術資料等が必要であり、公募（公示第２９号（３．２．１７））を実施した結果、資格要件を満たす者が当該者のみであるため。
</t>
    <rPh sb="0" eb="4">
      <t>イチレンバンゴウ</t>
    </rPh>
    <phoneticPr fontId="4"/>
  </si>
  <si>
    <t xml:space="preserve">ＣＬＩＰ，ＬＨ外３５品目　　　　　　　　　　　　　　　　　　
</t>
  </si>
  <si>
    <t xml:space="preserve">一連番号１～８、３５については、本契約の履行に当たっては、技術、技術資料等が必要であり、公募（公示第２９号（３．２．１７））を実施した結果、資格要件を満たす者が当該者のみであるため。
一連番号９～３４，３６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t>
    <rPh sb="92" eb="96">
      <t>イチレンバンゴウ</t>
    </rPh>
    <phoneticPr fontId="4"/>
  </si>
  <si>
    <t xml:space="preserve">ＲＯＤ　ＡＳＳＹ外３品目　　　　　　　　　　　　　　　　　　
</t>
  </si>
  <si>
    <t xml:space="preserve">ＰＡＮＥ　ＡＳＳＹ外２品目　　　　　　　　　　　　　　　　　
</t>
  </si>
  <si>
    <t>ＤＯＯＲ　ＡＳＳＹ　　　　　　　　　　　　　　　　　　　　　
６ＥＡ</t>
  </si>
  <si>
    <t xml:space="preserve">ＫＩＴ　Ｂ外５品目　　　　　　　　　　　　　　　　　　　　　
</t>
  </si>
  <si>
    <t xml:space="preserve">ＲＯＤ　ＥＮＤ　ＡＳＳＹ外４品目　　　　　　　　　　　　　　
</t>
  </si>
  <si>
    <t xml:space="preserve">一連番号１～３については、本契約の履行に当たっては、技術、技術資料等が必要であり、公募（公示第２９号（３．２．１７））を実施した結果、資格要件を満たす者が当該者のみであるため。
一連番号４～５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t>
    <rPh sb="89" eb="93">
      <t>イチレンバンゴウ</t>
    </rPh>
    <phoneticPr fontId="4"/>
  </si>
  <si>
    <t>ＣＯＶＥＲ，ＳＥＡＬ　　　　　　　　　　　　　　　　　　　　
４０ＥＡ</t>
  </si>
  <si>
    <t xml:space="preserve">ＷＡＳＨＥＲ外２品目　　　　　　　　　　　　　　　　　　　　
</t>
  </si>
  <si>
    <t xml:space="preserve">一連番号１～２については、本契約の履行に当たっては、技術、技術資料等が必要であり、公募（公示第２９号（３．２．１７））を実施した結果、資格要件を満たす者が当該者のみであるため。
一連番号３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t>
    <rPh sb="89" eb="93">
      <t>イチレンバンゴウ</t>
    </rPh>
    <phoneticPr fontId="4"/>
  </si>
  <si>
    <t xml:space="preserve">ＧＡＳＫＥＴ外３８品目　　　　　　　　　　　　　　　　　　　
</t>
  </si>
  <si>
    <t xml:space="preserve">ＲＥＴＡＩＮＥＲ外５品目　　　　　　　　　　　　　　　　　　
</t>
  </si>
  <si>
    <t xml:space="preserve">ＢＥＡＲＩＮＧ外１品目　　　　　　　　　　　　　　　　　　　
</t>
  </si>
  <si>
    <t>本契約の履行に当たっては、米国政府の許可を得たＰａｒｋｅｒ　Ｈａｎｎｉｆｉｎ　Ｃｏｒｐｏｒａｔｉｏｎとの技術援助契約が必要であり、これを満足するのは当該会社のみであるため。（ライセンス：２０３３．５．３１迄）</t>
  </si>
  <si>
    <t>ＭＡＮＩＦＯＬＤ　　　　　　　　　　　　　　　　　　　　　　
２０ＥＡ</t>
  </si>
  <si>
    <t xml:space="preserve">ＣＡＢＬＥ　ＡＳＳＹ外６品目　　　　　　　　　　　　　　　　
</t>
  </si>
  <si>
    <t xml:space="preserve">一連番号１～３については、本契約の履行に当たっては、技術、技術資料等が必要であり、公募（公示第２９号（３．２．１７））を実施した結果、資格要件を満たす者が当該者のみであるため。
一連番号４～７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t>
    <rPh sb="89" eb="93">
      <t>イチレンバンゴウ</t>
    </rPh>
    <phoneticPr fontId="4"/>
  </si>
  <si>
    <t xml:space="preserve">ＰＬＡＣＡＲＤ外１品目　　　　　　　　　　　　　　　　　　　
</t>
  </si>
  <si>
    <t xml:space="preserve">ＷＡＳＨＥＲ外１２品目　　　　　　　　　　　　　　　　　　　
</t>
  </si>
  <si>
    <t>ＰＩＮ　　　　　　　　　　　　　　　　　　　　　　　　　　　
１８５ＥＡ</t>
  </si>
  <si>
    <t>ＮＯＺＺＬＥ　ＡＳＳＹ，ＴＵ　　　　　　　　　　　　　　　　
９ＥＡ</t>
  </si>
  <si>
    <t xml:space="preserve">ＤＯＯＲ　ＡＳＳＹ外２品目　　　　　　　　　　　　　　　　　
</t>
  </si>
  <si>
    <t xml:space="preserve">ＨＯＵＳＩＮＧ　ＡＳＳＹ外８品目　　　　　　　　　　　　　　
</t>
  </si>
  <si>
    <t>本契約の履行に当たっては、米国政府の許可を得たＳｉｋｏｒｓｋｙ　ＡｉｒｃｒａｆｔＣｏｒｐｏｒａｔｉｏｎとの技術援助契約が必要であり、これを満足するのは当該会社のみであるため。（ライセンス：２０３１．８．３１迄）</t>
  </si>
  <si>
    <t>ＳＴＡＢＩＬＩＺＥＲ　ＶＥＲＴＩＣＡＬ　　　　　　　　　　　
３０ＥＡ</t>
  </si>
  <si>
    <t xml:space="preserve">ＣＡＲＴＲＩＤＧＥ外３品目　　　　　　　　　　　　　　　　　
</t>
  </si>
  <si>
    <t xml:space="preserve">ＳＨＩＥＬＤ外４品目　　　　　　　　　　　　　　　　　　　　
</t>
  </si>
  <si>
    <t xml:space="preserve">ＳＨＩＭ外３７品目　　　　　　　　　　　　　　　　　　　　　
</t>
  </si>
  <si>
    <t>ＧＥＮＥＲＡＴＯＲ　　　　　　　　　　　　　　　　　　　　　
１ＥＡ</t>
  </si>
  <si>
    <t>ＰＩＮ　ＡＳＳＹ　　　　　　　　　　　　　　　　　　　　　　
６ＥＡ</t>
  </si>
  <si>
    <t xml:space="preserve">ＲＩＢ外９品目　　　　　　　　　　　　　　　　　　　　　　　
</t>
  </si>
  <si>
    <t xml:space="preserve">ＷＩＮＤＳＨＩＥＬＤ　ＡＳＳＹ外１品目　　　　　　　　　　　
</t>
  </si>
  <si>
    <t>ＴＡＮＫ　ＮＯ．２　　　　　　　　　　　　　　　　　　　　　
２５ＥＡ</t>
  </si>
  <si>
    <t xml:space="preserve">ＴＥＥ外３品目　　　　　　　　　　　　　　　　　　　　　　　
</t>
  </si>
  <si>
    <t>ＭＡＮＩＦＯＬＤ　ＡＳＳＹ　　　　　　　　　　　　　　　　　
３ＥＡ</t>
  </si>
  <si>
    <t>ＲＥＬＡＹ　ＰＡＮＥＬ　ＡＳＳＹ　　　　　　　　　　　　　　
１０ＥＡ</t>
  </si>
  <si>
    <t xml:space="preserve">ＦＩＴＴＩＮＧ　ＡＳＳＹ外１０品目　　　　　　　　　　　　　
</t>
  </si>
  <si>
    <t xml:space="preserve">一連番号１～４、６～１１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一連番号５については、本契約の履行に当たっては、技術、技術資料等が必要であり、公募（公示第２９号（３．２．１７））を実施した結果、資格要件を満たす者が当該者のみであるため。
</t>
    <rPh sb="0" eb="4">
      <t>イチレンバンゴウ</t>
    </rPh>
    <phoneticPr fontId="4"/>
  </si>
  <si>
    <t xml:space="preserve">ＦＩＴＴＩＮＧ　ＡＳＳＹ外２４品目　　　　　　　　　　　　　
</t>
  </si>
  <si>
    <t xml:space="preserve">一連番号１～５、２４については、本契約の履行に当たっては、技術、技術資料等が必要であり、公募（公示第２９号（３．２．１７））を実施した結果、資格要件を満たす者が当該者のみであるため。
一連番号６～２３，２５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t>
    <rPh sb="92" eb="96">
      <t>イチレンバンゴウ</t>
    </rPh>
    <phoneticPr fontId="4"/>
  </si>
  <si>
    <t xml:space="preserve">ＨＩＮＧＥ　ＡＳＳＹ外２品目　　　　　　　　　　　　　　　　
</t>
  </si>
  <si>
    <t xml:space="preserve">ＭＯＵＮＴ　ＡＳＳＹ－３　ＳＥＲＶＯ外５品目　　　　　　　　
</t>
  </si>
  <si>
    <t xml:space="preserve">ＦＡＩＲＩＮＧ外３９品目　　　　　　　　　　　　　　　　　　
</t>
  </si>
  <si>
    <t xml:space="preserve">ＴＩＰ　ＣＯＶＥＲ外５品目　　　　　　　　　　　　　　　　　
</t>
  </si>
  <si>
    <t xml:space="preserve">ＭＯＵＮＴ　ＡＳＳＹ外３品目　　　　　　　　　　　　　　　　
</t>
  </si>
  <si>
    <t xml:space="preserve">ＳＥＡＬ外１８６品目　　　　　　　　　　　　　　　　　　　　
</t>
  </si>
  <si>
    <t xml:space="preserve">ＦＩＴＴＩＮＧ外４品目　　　　　　　　　　　　　　　　　　　
</t>
  </si>
  <si>
    <t>一連番号１～４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一連番号５については、本契約の履行に当たっては、技術、技術資料等が必要であり、公募（公示第２９号（３．２．１７））を実施した結果、資格要件を満たす者が当該者のみであるため。</t>
    <rPh sb="0" eb="4">
      <t>イチレンバンゴウ</t>
    </rPh>
    <rPh sb="133" eb="137">
      <t>イチレンバンゴウ</t>
    </rPh>
    <phoneticPr fontId="4"/>
  </si>
  <si>
    <t xml:space="preserve">ＳＣＲＥＷ外１１品目　　　　　　　　　　　　　　　　　　　　
</t>
  </si>
  <si>
    <t xml:space="preserve">ＦＩＴＴＩＮＧ外１５品目　　　　　　　　　　　　　　　　　　
</t>
  </si>
  <si>
    <t xml:space="preserve">ＢＥＡＲＩＮＧ外５品目　　　　　　　　　　　　　　　　　　　
</t>
  </si>
  <si>
    <t xml:space="preserve">ＳＥＡＬ外２７品目　　　　　　　　　　　　　　　　　　　　　
</t>
  </si>
  <si>
    <t xml:space="preserve">一連番号１～３，２４～２８については、本契約の履行に当たっては、技術、技術資料等が必要であり、公募（公示第２９号（３．２．１７））を実施した結果、資格要件を満たす者が当該者のみであるため。
一連番号４～２３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t>
    <rPh sb="95" eb="99">
      <t>イチレンバンゴウ</t>
    </rPh>
    <phoneticPr fontId="4"/>
  </si>
  <si>
    <t xml:space="preserve">ＴＵＢＥ外２４品目　　　　　　　　　　　　　　　　　　　　　
</t>
  </si>
  <si>
    <t xml:space="preserve">一連番号１～１２については、本契約の履行に当たっては、技術、技術資料等が必要であり、公募（公示第２９号（３．２．１７））を実施した結果、資格要件を満たす者が当該者のみであるため。
一連番号１３～２５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t>
    <rPh sb="90" eb="94">
      <t>イチレンバンゴウ</t>
    </rPh>
    <phoneticPr fontId="4"/>
  </si>
  <si>
    <t xml:space="preserve">ＷＩＲＥ　ＨＡＲＮＥＳＳ外１品目　　　　　　　　　　　　　　
</t>
  </si>
  <si>
    <t xml:space="preserve">ＮＵＴ外３６品目　　　　　　　　　　　　　　　　　　　　　　
</t>
  </si>
  <si>
    <t xml:space="preserve">ＴＵＢＥ　ＡＳＳＹ外７品目　　　　　　　　　　　　　　　　　
</t>
  </si>
  <si>
    <t xml:space="preserve">一連番号１～３については、本契約の履行に当たっては、技術、技術資料等が必要であり、公募（公示第２９号（３．２．１７））を実施した結果、資格要件を満たす者が当該者のみであるため。
一連番号４～８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t>
    <rPh sb="89" eb="93">
      <t>イチレンバンゴウ</t>
    </rPh>
    <phoneticPr fontId="4"/>
  </si>
  <si>
    <t xml:space="preserve">ＣＵＳＨＩＯＮ外６品目　　　　　　　　　　　　　　　　　　　
</t>
  </si>
  <si>
    <t>ＴＣＴＯ　ＫＩＴ　　　　　　　　　　　　　　　　　　　　　　
３８ＫＴ</t>
  </si>
  <si>
    <t xml:space="preserve">ＳＨＩＭ外４２品目　　　　　　　　　　　　　　　　　　　　　
</t>
  </si>
  <si>
    <t xml:space="preserve">ＴＡＮＫ　ＮＯ．３Ａ外２品目　　　　　　　　　　　　　　　　
</t>
  </si>
  <si>
    <t>ＴＡＮＫ　ＮＯ．２　　　　　　　　　　　　　　　　　　　　　
２０ＥＡ</t>
  </si>
  <si>
    <t xml:space="preserve">ＦＡＩＬ　ＳＡＦＥ　ＶＡＬＶＥ外２品目　　　　　　　　　　　
</t>
  </si>
  <si>
    <t xml:space="preserve">ＬＩＮＫ－ＩＤＬＥＲ　ＥＬＥＶＡＴＯＲ　ＡＣＴ外１１８品目　
</t>
  </si>
  <si>
    <t xml:space="preserve">一連番号１～１１８については、本契約の履行に当たっては、技術、技術資料等が必要であり、公募（公示第２９号（３．２．１７））を実施した結果、資格要件を満たす者が当該者のみであるため。
一連番号１１９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t>
    <rPh sb="91" eb="95">
      <t>イチレンバンゴウ</t>
    </rPh>
    <phoneticPr fontId="4"/>
  </si>
  <si>
    <t xml:space="preserve">ＷＡＳＨＥＲ外４０品目　　　　　　　　　　　　　　　　　　　
</t>
  </si>
  <si>
    <t xml:space="preserve">ＳＥＡＬ外１８品目　　　　　　　　　　　　　　　　　　　　　
</t>
  </si>
  <si>
    <t xml:space="preserve">ＰＯＬＹＵＲＥＴＨＡＮ　ＦＯＡＭ外２４品目　　　　　　　　　
</t>
  </si>
  <si>
    <t xml:space="preserve">一連番号１～８，２５については、本契約の履行に当たっては、技術、技術資料等が必要であり、公募（公示第２９号（３．２．１７））を実施した結果、資格要件を満たす者が当該者のみであるため。
一連番号９～２４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t>
    <rPh sb="92" eb="96">
      <t>イチレンバンゴウ</t>
    </rPh>
    <phoneticPr fontId="4"/>
  </si>
  <si>
    <t xml:space="preserve">ＢＬＡＮＫＥＴ外３２品目　　　　　　　　　　　　　　　　　　
</t>
  </si>
  <si>
    <t xml:space="preserve">ＳＴＲＩＰ外１４品目　　　　　　　　　　　　　　　　　　　　
</t>
  </si>
  <si>
    <t xml:space="preserve">ＷＡＳＨＥＲ外５４品目　　　　　　　　　　　　　　　　　　　
</t>
  </si>
  <si>
    <t xml:space="preserve">ＳＥＡＬ外１３品目　　　　　　　　　　　　　　　　　　　　　
</t>
  </si>
  <si>
    <t xml:space="preserve">ＳＵＰＰＯＲＴ，ＴＵＢＩＮＧ外１３品目　　　　　　　　　　　
</t>
  </si>
  <si>
    <t xml:space="preserve">ＣＡＢＬＥ　ＡＳＳＹ外４品目　　　　　　　　　　　　　　　　
</t>
  </si>
  <si>
    <t xml:space="preserve">一連番号１～２については、本契約の履行に当たっては、技術、技術資料等が必要であり、公募（公示第２９号（３．２．１７））を実施した結果、資格要件を満たす者が当該者のみであるため。
一連番号３～５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t>
    <rPh sb="89" eb="93">
      <t>イチレンバンゴウ</t>
    </rPh>
    <phoneticPr fontId="4"/>
  </si>
  <si>
    <t xml:space="preserve">ＧＡＳＫＥＴ－ＶＡＬＶＥ，ＰＯＳＩＴＩＶ外３３品目　　　　　
</t>
  </si>
  <si>
    <t xml:space="preserve">ＴＲＱ　ＬＮＫ－ＬＷ外３品目　　　　　　　　　　　　　　　　
</t>
  </si>
  <si>
    <t>ＣＵＳＨＩＯＮ　　　　　　　　　　　　　　　　　　　　　　　
５７９ＥＡ</t>
  </si>
  <si>
    <t xml:space="preserve">ＢＲＡＣＫＥＴ外１６品目　　　　　　　　　　　　　　　　　　
</t>
  </si>
  <si>
    <t xml:space="preserve">ＳＰＡＣＥＲ外２３品目　　　　　　　　　　　　　　　　　　　
</t>
  </si>
  <si>
    <t xml:space="preserve">ＮＵＴ　ＡＳＳＹ外１９品目　　　　　　　　　　　　　　　　　
</t>
  </si>
  <si>
    <t xml:space="preserve">ＰＯＲＴ　ＰＬＡＴＥ　ＡＳＳＹ外２品目　　　　　　　　　　　
</t>
  </si>
  <si>
    <t xml:space="preserve">ＰＬＵＧ外１品目　　　　　　　　　　　　　　　　　　　　　　
</t>
  </si>
  <si>
    <t xml:space="preserve">ＬＶＤＴ外９品目　　　　　　　　　　　　　　　　　　　　　　
</t>
  </si>
  <si>
    <t xml:space="preserve">ＲＥＳＴＲＩＣＴＯＲ外４７品目　　　　　　　　　　　　　　　
</t>
  </si>
  <si>
    <t>本契約の履行に当たっては、米国政府の許可を得たＨｏｎｅｙｗｅｌｌ　ＩｎｔｅｒｎａｔｉｏｎａｌＩｎｃ．との技術援助契約が必要であり、これを満足するのは当該会社のみであるため。（ライセンス：２０２４．１２．３１迄）</t>
  </si>
  <si>
    <t>ＣＩＲＣＵＩＴ　ＣＡＲＤ　　　　　　　　　　　　　　　　　　
５ＥＡ</t>
  </si>
  <si>
    <t>本契約の履行に当たっては、米国ＧＥ　Ａｖｉａｔｉｏｎ　Ｓｙｓｔｅｍｓ　ＬＬＣとの技術援助契約が必要であり、常続的公示に対して他の応募者がいないため。（ライセンス：無期限）</t>
  </si>
  <si>
    <t>ＭＯＴＯＲ　　　　　　　　　　　　　　　　　　　　　　　　　
１ＥＡ</t>
  </si>
  <si>
    <t>ＳＨＡＦＴ　ＲＯＴＯＲ　　　　　　　　　　　　　　　　　　　
５ＥＡ</t>
  </si>
  <si>
    <t>ＩＮＶＥＲＴＥＲ　　　　　　　　　　　　　　　　　　　　　　
６ＥＡ</t>
  </si>
  <si>
    <t>ＶＡＬＶＥ　　　　　　　　　　　　　　　　　　　　　　　　　
６６ＥＡ</t>
  </si>
  <si>
    <t>ＣＥＬＬ　ＡＳＳＹ　　　　　　　　　　　　　　　　　　　　　
３００ＥＡ</t>
  </si>
  <si>
    <t>古河電池株式会社
神奈川県横浜市保土ケ谷区星川二丁目４番１号</t>
  </si>
  <si>
    <t xml:space="preserve">ＣＯＬＬＡＲ外３品目　　　　　　　　　　　　　　　　　　　　
</t>
  </si>
  <si>
    <t>項目１については、本契約の履行に当たっては、米国政府の許可を得たＧＯＯＤＲＩＣＨ　ＡＣＴＵＡＴＩＯＮ　ＳＹＳＴＥＭＳ　ＬＩＭＩＴＥＤとの技術援助契約が必要であり、これを満足するのは当該会社のみであるため。（ライセンス：２０２７．６．３０迄）項目２～４については、本契約の履行に当たっては、米国政府の許可を得たＰａｒｋｅｒ　Ｈａｎｎｉｆｉｎ　Ｃｏｒｐｏｒａｔｉｏｎ　Ｃｏｎｔｒｏｌ　Ｓｙｓｔｅｍｓ　Ｄｉｖｉｓｉｏｎ（ライセンス：２０２８．９．３０迄）及びＣｒａｎｅ　Ａｅｒｏｓｐａｃｅ，Ｈｙｄｒｏ－Ａｉｒｅ（ライセンス：２０２８．２．２８迄）との技術援助契約が必要であり、これを満足するのは当該会社のみであるため。</t>
    <rPh sb="0" eb="2">
      <t>コウモク</t>
    </rPh>
    <rPh sb="120" eb="122">
      <t>コウモク</t>
    </rPh>
    <phoneticPr fontId="4"/>
  </si>
  <si>
    <t>ＢＹ　ＰＡＳＳ　ＶＡＬＶＥ　ＡＳＳＹ　　　　　　　　　　　　
６９ＥＡ</t>
  </si>
  <si>
    <t>ダイキン工業株式会社
大阪府大阪市北区梅田一丁目１３番１号　大阪梅田ツインタワーズ・サウス</t>
  </si>
  <si>
    <t xml:space="preserve">ＣＡＢＬＥ　ＡＳＳＹ外２品目　　　　　　　　　　　　　　　　
</t>
  </si>
  <si>
    <t>項目１、２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項目３については、本契約の履行に当たっては、技術、技術資料等が必要であり、公募（公示第２９号（３．２．１７））を実施した結果、資格要件を満たす者が当該者のみであるため。</t>
    <rPh sb="0" eb="2">
      <t>コウモク</t>
    </rPh>
    <rPh sb="130" eb="132">
      <t>コウモク</t>
    </rPh>
    <phoneticPr fontId="4"/>
  </si>
  <si>
    <t xml:space="preserve">ＧＥＡＲ　ＡＳＳＹ外１品目　　　　　　　　　　　　　　　　　
</t>
  </si>
  <si>
    <t>本契約の履行に当たっては、米国政府の許可を得たＷｈｉｐｐａｎｙ　Ａｃｔｕａｔｉｏｎ　Ｓｙｓｔｅｍｓ，ＬＬＣとの技術援助契約が必要であり、これを満足するのは当該会社のみであるため。（ライセンス：２０２４．５．３１迄）</t>
  </si>
  <si>
    <t xml:space="preserve">ＳＴＡＴＯＲ外１品目　　　　　　　　　　　　　　　　　　　　
</t>
  </si>
  <si>
    <t>ＳＴＡＴＯＲ　ＡＳＳＹ　　　　　　　　　　　　　　　　　　　
１３ＥＡ</t>
  </si>
  <si>
    <t>ＥＸＴＲＡＣＴＯＲ　　　　　　　　　　　　　　　　　　　　　
１４ＥＡ</t>
  </si>
  <si>
    <t>ＷＨＥＥＬ　　　　　　　　　　　　　　　　　　　　　　　　　
２２ＥＡ</t>
  </si>
  <si>
    <t xml:space="preserve">ＢＬＯＣＫ　ＡＳＳＹ外１２品目　　　　　　　　　　　　　　　
</t>
  </si>
  <si>
    <t>本契約の履行に当たっては、米国政府の許可を得たＭｅｇｇｉｔｔ（Ｒｏｃｋｍａｒｔ）Ｉｎｃ．との技術援助契約が必要であり、これを満足するのは当該会社のみであるため。（ライセンス：２０２４．７．３１迄）</t>
  </si>
  <si>
    <t xml:space="preserve">ＢＬＡＮＫＥＴ外５品目　　　　　　　　　　　　　　　　　　　
</t>
  </si>
  <si>
    <t xml:space="preserve">ＴＥＮＳＩＯＮ，ＳＴＲＵＴ　ＡＳＳＹ外２品目　　　　　　　　
</t>
  </si>
  <si>
    <t>ＣＹＬＩＮＤＥＲ　ＡＳＳＹ　　　　　　　　　　　　　　　　　
２０ＥＡ</t>
  </si>
  <si>
    <t xml:space="preserve">ＰＩＮ　　ＡＳＳＹ外３品目　　　　　　　　　　　　　　　　　
</t>
  </si>
  <si>
    <t xml:space="preserve">ＴＵＢＥ　ＡＳＳＹ外４品目　　　　　　　　　　　　　　　　　
</t>
  </si>
  <si>
    <t>エーテック株式会社
兵庫県明石市二見町南二見２０番地の１</t>
  </si>
  <si>
    <t>本契約の履行に当たっては、米国政府の許可を得たＣａｒｌｅｔｏｎ　Ｔｅｃｈｎｏｌｏｇｉｅｓ，Ｉｎｃ社との技術援助契約が必要であり、これを満足するのは当該会社のみであるため。（ライセンス：契約解除の条件が発生しない限り、１年毎の自動更新）</t>
  </si>
  <si>
    <t xml:space="preserve">ＴＥＥ　ＰＩＰＥ外３品目　　　　　　　　　　　　　　　　　　
</t>
  </si>
  <si>
    <t>ＭＡＮＩＦＯＬＤ　　　　　　　　　　　　　　　　　　　　　　
１０２ＥＡ</t>
  </si>
  <si>
    <t xml:space="preserve">ＧＲＥＡＳＥ　ＳＥＡＬ外２品目　　　　　　　　　　　　　　　
</t>
  </si>
  <si>
    <t xml:space="preserve">ＥＸＣＨＡＮＧＥＲ外２品目　　　　　　　　　　　　　　　　　
</t>
  </si>
  <si>
    <t>ＢＯＬＴ　　　　　　　　　　　　　　　　　　　　　　　　　　
２３０７ＥＡ</t>
  </si>
  <si>
    <t xml:space="preserve">ＳＰＡＣＥＲ外２０品目　　　　　　　　　　　　　　　　　　　
</t>
  </si>
  <si>
    <t xml:space="preserve">ＫＥＹ，ＢＥＡＭ，ＤＩＳＫ　ＤＲＩＶＥ外４品目　　　　　　　
</t>
  </si>
  <si>
    <t>ＨＯＵＳＩＮＧ　　　　　　　　　　　　　　　　　　　　　　　
５ＥＡ</t>
  </si>
  <si>
    <t>ＲＥＬＡＹ　　　　　　　　　　　　　　　　　　　　　　　　　
１１ＥＡ</t>
  </si>
  <si>
    <t xml:space="preserve">ＰＡＮＥＬ外４品目　　　　　　　　　　　　　　　　　　　　　
</t>
  </si>
  <si>
    <t>本契約の履行に当たっては、米国政府の許可を得たＥＡＴＯＮ　ＡＥＲＯＱＵＩＰ　ＬＬＣ（ライセンス：２０２８．１２．３１迄）、Ｍｅｇｇｉｔｔ（Ｒｏｃｋｍａｒｔ）Ｉｎｃ．（ライセンス：２０２４．７．３１迄）との技術援助契約が必要であり、これを満足するのは当該会社のみであるため。</t>
  </si>
  <si>
    <t>ＴＵＢＥ　ＡＳＳＹ　　　　　　　　　　　　　　　　　　　　　
５ＥＡ</t>
  </si>
  <si>
    <t>本契約の履行に当たっては、米国政府の許可を得たＳＥＮＩＯＲ　ＯＰＥＲＡＴＩＯＮＳ，ＬＬＣ　ＳＥＮＩＯＲ　ＡＥＲＯＳＰＡＣＥ　ＳＳＰとの技術援助契約が必要であり、これを満足するのは当該会社のみであるため。（ライセンス：２０１７．１．３１迄　解約しない限り１年間ずつ延長）</t>
  </si>
  <si>
    <t xml:space="preserve">ＣＡＳＥ　ＡＳＳＹ外４品目　　　　　　　　　　　　　　　　　
</t>
  </si>
  <si>
    <t xml:space="preserve">ＰＡＮＥＬ外９品目　　　　　　　　　　　　　　　　　　　　　
</t>
  </si>
  <si>
    <t xml:space="preserve">ＣＯＮＴＲＯＬ　ＢＯＡＲＤ外６品目　　　　　　　　　　　　　
</t>
  </si>
  <si>
    <t>本契約の履行に当たっては、米国政府の許可を得たＷｏｏｄｗａｒｄ　ＨＲＴ，Ｉｎｃ．（Ｄｕａｒｔｅ）（ライセンス：２０２５．６．３０迄）及びＰａｒｋｅｒ　Ｈａｎｎｉｆｉｎ　Ｃｏｒｐｏｒａｔｉｏｎ，Ｃｏｎｔｒｏｌ　Ｓｙｓｔｅｍｓ　Ｄｉｖｉｓｉｏｎ（ライセンス：２０２８．１２．３１迄）との技術援助契約が必要であり、これを満足するのは当該会社のみであるため。</t>
    <phoneticPr fontId="4"/>
  </si>
  <si>
    <t>本契約の履行に当たっては、米国政府の許可を得たＣａｒｌｅｔｏｎ　Ｔｅｃｈｎｏｌｏｇｉｅｓ，Ｉｎｃ社との技術援助契約が必要であり、これを満足するのは当該会社のみであるため。（ライセンス：契約解除の条件が発生しない限り、１年毎の自動更新）</t>
    <phoneticPr fontId="4"/>
  </si>
  <si>
    <t>ＳＨＡＦＴ　　　　　　　　　　　　　　　　　　　　　　　　　
１ＥＡ</t>
  </si>
  <si>
    <t>ＶＡＬＶＥ　ＡＳＳＹ　　　　　　　　　　　　　　　　　　　　
１ＥＡ</t>
  </si>
  <si>
    <t>ＨＵＢ　　　　　　　　　　　　　　　　　　　　　　　　　　　
２ＥＡ</t>
  </si>
  <si>
    <t>本契約の履行に当たっては、米国ＢＯＥＩＮＧ社から許諾された輸入販売代理権を必要とし、常続的公示に対して現在のところ他の応募者がないため。</t>
  </si>
  <si>
    <t>ＮＵＴ　　　　　　　　　　　　　　　　　　　　　　　　　　　
２６６０ＥＡ</t>
  </si>
  <si>
    <t xml:space="preserve">ＡＮＥＲＯＩＤ　ＡＣＴＵＡＴＥＤ　ＩＮＩＴＩＡＴＯＲ外１品目
</t>
  </si>
  <si>
    <t>大誠エンジニアリング株式会社
東京都新宿区四谷坂町１２番２０号</t>
  </si>
  <si>
    <t>本契約の履行に当たっては、米国ＦＸＣ　Ｃｏｒｐｏｒａｔｉｏｎ社から許諾された輸入販売代理権を必要とし、常続的公示に対して現在のところ他の応募者がないため。</t>
  </si>
  <si>
    <t>Ｇ　Ｇ　ＣＡＳＥ　　　　　　　　　　　　　　　　　　　　　　
１ＥＡ</t>
  </si>
  <si>
    <t>ＣＯＵＮＴＥＲ　　　　　　　　　　　　　　　　　　　　　　　
７ＥＡ</t>
  </si>
  <si>
    <t>本契約の履行に当たっては、米国ＯＮＴＩＣ社から許諾された輸入販売代理権を必要とし、常続的公示に対して現在のところ他の応募者がないため。</t>
  </si>
  <si>
    <t>ＷＩＮＤＯＷ　ＳＨＡＤＥ，ＳＩＮＧＬＥ　　　　　　　　　　　
３ＥＡ</t>
  </si>
  <si>
    <t>ＲＥＢＡＬＡＮＣＥ　　　　　　　　　　　　　　　　　　　　　
２ＥＡ</t>
  </si>
  <si>
    <t>ＴＵＢＥ　　　　　　　　　　　　　　　　　　　　　　　　　　
１ＥＡ</t>
  </si>
  <si>
    <t>ＦＩＬＴＥＲ　　　　　　　　　　　　　　　　　　　　　　　　
９ＥＡ</t>
  </si>
  <si>
    <t>双日エアロスペース株式会社
東京都千代田区丸の内一丁目８番３号　丸の内トラストタワー</t>
  </si>
  <si>
    <t>ＮＵＴ　　　　　　　　　　　　　　　　　　　　　　　　　　　
１００ＥＡ</t>
  </si>
  <si>
    <t>ＮＩＰＰＬＥ　ＴＵＢＥ　　　　　　　　　　　　　　　　　　　
４９ＥＡ</t>
  </si>
  <si>
    <t>株式会社ソリッド・ソリューションズ
東京都港区芝五丁目１３番１０号</t>
  </si>
  <si>
    <t xml:space="preserve">Ｔ－４００エクスチェンジ方式　　　　　　　　　　　　　　　　
</t>
  </si>
  <si>
    <t>兼松株式会社
兵庫県神戸市中央区伊藤町１１９番地</t>
  </si>
  <si>
    <t>本契約の履行に当たっては、米国Ｔｅｘｔｒｏｎ　Ａｖｉａｔｉｏｎ社から許諾された輸入販売代理権を必要とし、常続的公示に対して現在のところ他の応募者がないため。</t>
  </si>
  <si>
    <t xml:space="preserve">Ｕ－１２５／Ａエクスチェンジ方式　　　　　　　　　　　　　　
</t>
  </si>
  <si>
    <t>ＷＩＲＩＮＧ　ＨＡＲＮＥＳＳ　　　　　　　　　　　　　　　　
６ＥＡ</t>
  </si>
  <si>
    <t>三菱商事株式会社
東京都千代田区丸の内二丁目３番１号</t>
  </si>
  <si>
    <t>ＢＥＡＲＩＮＧ　　　　　　　　　　　　　　　　　　　　　　　
２７０ＥＡ</t>
  </si>
  <si>
    <t>ＲＯＤ　ＥＮＤ　　　　　　　　　　　　　　　　　　　　　　　
１０ＥＡ</t>
  </si>
  <si>
    <t>株式会社木村洋行
東京都千代田区丸の内三丁目３番１号</t>
  </si>
  <si>
    <t>ＢＥＡＲＩＮＧ　　　　　　　　　　　　　　　　　　　　　　　
５ＥＡ</t>
  </si>
  <si>
    <t>ＩＮＤＩＣＡＴＯＲ（国外修理）　　　　　　　　　　　　　　　
５ＥＡ</t>
  </si>
  <si>
    <t>ＳＯＬＥＮＯＩＤ　ＡＳＳＹ　　　　　　　　　　　　　　　　　
８ＥＡ</t>
  </si>
  <si>
    <t>ＨＹＤＲＯ－ＭＥＣＨＡＮＩＣＡＬ　ＡＳＳＹ（国外修理）　　　
５ＥＡ</t>
  </si>
  <si>
    <t>ＣＯＶＥＲ，ＡＣＣＥＳＳ　　　　　　　　　　　　　　　　　　
６ＥＡ</t>
  </si>
  <si>
    <t xml:space="preserve">ＳＨＡＦＴ　ＱＵＩＩＬ外４品目　　　　　　　　　　　　　　　
</t>
  </si>
  <si>
    <t xml:space="preserve">ＲＥＣＥＩＶＥＲ（国外定期修理）　　　　　　　　　　　　　　
</t>
  </si>
  <si>
    <t>株式会社グローバル・ゲイト
東京都新宿区市谷船河原町１１番地</t>
  </si>
  <si>
    <t>再度入札を実施したが、落札者がいなかったため。（会計法第２９条の３第３項による。）（予決令第９９条の２）</t>
  </si>
  <si>
    <t>ＬＩＧＨＴ　　　　　　　　　　　　　　　　　　　　　　　　　
１ＥＡ</t>
  </si>
  <si>
    <t>ＡＩＲ　ＣＬＥＡＮＥＲ　　　　　　　　　　　　　　　　　　　
１ＥＡ</t>
  </si>
  <si>
    <t>ＴＯＲＱＵＥ　ＭＥＴＥＲ　　　　　　　　　　　　　　　　　　
４ＥＡ</t>
  </si>
  <si>
    <t>ＴＨＲＵＳＴ　ＲＥＶＥＲＳＥＲ（国外定期修理）　　　　　　　
２ＥＡ</t>
  </si>
  <si>
    <t>本契約の履行に当たっては米国Ｇｕｌｆｓｔｒｅａｍ　Ａｅｒｏｓｐａｃｅ社から許諾された輸入販売代理権を必要とし、常続的公示に対して現在のところ他の応募者がないため。</t>
  </si>
  <si>
    <t>ＲＥＴＡＩＮＥＲ　　　　　　　　　　　　　　　　　　　　　　
１４ＥＡ</t>
  </si>
  <si>
    <t>ＳＰＥＥＤ　ＰＩＣＫＵＰ　ＡＳＳＥＭＢＬＹ　　　　　　　　　
２ＥＡ</t>
  </si>
  <si>
    <t>ＧＵＩＤＥ　　　　　　　　　　　　　　　　　　　　　　　　　
１１ＥＡ</t>
  </si>
  <si>
    <t>再度入札を実施したが、落札者がいなかったため。（会計法第２９条の３第１項による。）（予決令第９９条の２）</t>
  </si>
  <si>
    <t>ＨＯＳＥ　　　　　　　　　　　　　　　　　　　　　　　　　　
４７ＥＡ</t>
  </si>
  <si>
    <t xml:space="preserve">ＳＬＩＤＥＲ外２品目　　　　　　　　　　　　　　　　　　　　
</t>
  </si>
  <si>
    <t xml:space="preserve">ＨＡＲＮＥＳＳ　ＡＳＳＹ外１品目　　　　　　　　　　　　　　
</t>
  </si>
  <si>
    <t>ＳＰＡＣＥＲ　　　　　　　　　　　　　　　　　　　　　　　　
３０ＥＡ</t>
  </si>
  <si>
    <t>本契約の履行に当たっては、米国Ｅｘｔｅｘ　Ｅｎｇｉｎｅｅｒｅｄ　Ｉｎｃ社から許諾された輸入販売代理権を必要とし、常続的公示に対して現在のところ他の応募者がないため。</t>
  </si>
  <si>
    <t xml:space="preserve">ＢＯＬＴ，ＳＨＯＵＬＤＥＲ外１品目　　　　　　　　　　　　　
</t>
  </si>
  <si>
    <t xml:space="preserve">ＤＯＯＲ　ＡＹ外２品目　　　　　　　　　　　　　　　　　　　
</t>
  </si>
  <si>
    <t>ＢＯＡＲＤ，ＰＷ　　　　　　　　　　　　　　　　　　　　　　
６ＥＡ</t>
  </si>
  <si>
    <t>ＢＥＡＲＩＮＧ　ＢＡＬＬ　　　　　　　　　　　　　　　　　　
４０ＥＡ</t>
  </si>
  <si>
    <t xml:space="preserve">ＶＡＮＥ　ＰＵＭＰ外１品目　　　　　　　　　　　　　　　　　
</t>
  </si>
  <si>
    <t>ＢＲＡＫＥ　ＥＬＥＣＴＲＩＣ　　　　　　　　　　　　　　　　
２ＥＡ</t>
  </si>
  <si>
    <t>シマヅプレシジョンインスツルメンツインク
アメリカ合衆国カリフォルニア州ロングビーチノースレイクウッド大通り３６４５</t>
  </si>
  <si>
    <t xml:space="preserve">ＨＵＢ外３品目　　　　　　　　　　　　　　　　　　　　　　　
</t>
  </si>
  <si>
    <t xml:space="preserve">ＰＬＡＴＥ　ＡＴＴＡＣＨ外１品目　　　　　　　　　　　　　　
</t>
  </si>
  <si>
    <t>公示第１８０号（５．８．１）により公募を実施した。結果、応募者が１者のみであったため、上記業者を相手方に選定する。</t>
  </si>
  <si>
    <t>ＴＵＢＥ　ＣＥＮＴＥＲ　　　　　　　　　　　　　　　　　　　
４ＥＡ</t>
  </si>
  <si>
    <t>株式会社海外物産
東京都江東区新木場四丁目７番４５号</t>
  </si>
  <si>
    <t>公示第１７７号（５．８．９）により公募を実施した。結果、応募者が１者のみであったため、上記業者を相手方に選定する。</t>
  </si>
  <si>
    <t>ＣＯＵＲＳＥ　ＣＯＵＮＴＥＲ　　　　　　　　　　　　　　　　
１ＥＡ</t>
  </si>
  <si>
    <t>ＳＴＩＣＫ　ＧＲＩＰ　　　　　　　　　　　　　　　　　　　　
９ＥＡ</t>
  </si>
  <si>
    <t>本契約の履行に当たっては、米国ＥＳＳＥＸ　Ｉｎｄｕｓｔｒｉｅｓ，Ｉｎｃ社から許諾された輸入販売代理権を必要とし、常続的公示に対して現在のところ他の応募者がないため。</t>
  </si>
  <si>
    <t xml:space="preserve">ＳＣＲＥＷ，ＣＡＰＴＩＶＥ外１品目　　　　　　　　　　　　　
</t>
  </si>
  <si>
    <t xml:space="preserve">ＳＣＲＥＥＮ外１５品目　　　　　　　　　　　　　　　　　　　
</t>
  </si>
  <si>
    <t>ＣＯＮＶＥＲＴＥＲ　ＯＸＹ　　　　　　　　　　　　　　　　　
９ＥＡ</t>
  </si>
  <si>
    <t>ＣＯＮＴＲＬＬＲ　　　　　　　　　　　　　　　　　　　　　　
１ＥＡ</t>
  </si>
  <si>
    <t>ＴＩＲＥ　ＰＲＥＳＳ　ＧＡＧＥ　　　　　　　　　　　　　　　
３ＥＡ</t>
  </si>
  <si>
    <t>ＰＲＩＯＲＩＴＹ　ＶＡＬＶＥ　　　　　　　　　　　　　　　　
２ＥＡ</t>
  </si>
  <si>
    <t>ＳＴＡＴＯＲ，ＧＥＮＥＲＡＴＯＲ　　　　　　　　　　　　　　
９ＥＡ</t>
  </si>
  <si>
    <t>ＰＯＷＥＲ　ＳＴＥＥＲＩＮＧ　　　　　　　　　　　　　　　　
１ＥＡ</t>
  </si>
  <si>
    <t>公示第１８６号（５．８．３）により公募を実施した。結果、応募者が１者のみであったため、上記業者を相手方に選定する。</t>
  </si>
  <si>
    <t>ＶＡＬＶＥ　　　　　　　　　　　　　　　　　　　　　　　　　
１３２ＥＡ</t>
  </si>
  <si>
    <t>本契約の履行に当たっては、米国ＨОＮＥＹＷＥＬＬ社から許諾された輸入販売代理権を必要とし、常続的公示に対して現在のところ他の応募者がないため</t>
  </si>
  <si>
    <t>ＮＵＴ　　　　　　　　　　　　　　　　　　　　　　　　　　　
１９ＥＡ</t>
  </si>
  <si>
    <t>ＢＡＬＬＡＳＴ，ＬＡＭＰ　　　　　　　　　　　　　　　　　　
１ＥＡ</t>
  </si>
  <si>
    <t>長田通商株式会社
兵庫県神戸市中央区京町７７－１</t>
  </si>
  <si>
    <t>ＢＵＴＴＯＮ　　　　　　　　　　　　　　　　　　　　　　　　
２ＥＡ</t>
  </si>
  <si>
    <t>ＣＡＰ，ＱＵＩＣＫ　ＤＩＳＣＯＮＮＥＣＴ　　　　　　　　　　
１０ＥＡ</t>
  </si>
  <si>
    <t>ＷＡＳＨＥＲ　　　　　　　　　　　　　　　　　　　　　　　　
６ＥＡ</t>
  </si>
  <si>
    <t>ＰＩＮ　　　　　　　　　　　　　　　　　　　　　　　　　　　
１２ＥＡ</t>
  </si>
  <si>
    <t>ＬＡＭＰ　ＡＳＳＹ　　　　　　　　　　　　　　　　　　　　　
１ＥＡ</t>
  </si>
  <si>
    <t>ＬＩＮＫ　　　　　　　　　　　　　　　　　　　　　　　　　　
２ＥＡ</t>
  </si>
  <si>
    <t>ＫＩＣＫＳＴＲＩＰ　　　　　　　　　　　　　　　　　　　　　
２ＥＡ</t>
  </si>
  <si>
    <t>ＷＡＳＨＥＲ　　　　　　　　　　　　　　　　　　　　　　　　
２ＥＡ</t>
  </si>
  <si>
    <t>ＷＩＲＥ　ＲＯＰＥ　　　　　　　　　　　　　　　　　　　　　
５ＥＡ</t>
  </si>
  <si>
    <t>ＲＥＣＥＰＴＡＣＬＥ，ＥＬＥＣＴＲＩＣＡＬ　　　　　　　　　
１ＥＡ</t>
  </si>
  <si>
    <t>ＳＣＲＥＷ，ＭＡＣＨＩＮＥ　　　　　　　　　　　　　　　　　
２ＥＡ</t>
  </si>
  <si>
    <t>ＮＡＭＥ　ＰＬＡＴＥ　　　　　　　　　　　　　　　　　　　　
２ＥＡ</t>
  </si>
  <si>
    <t>公示第１３５号（５．６．２０）により公募を実施した。結果、応募者が１者のみであったため、上記業者を相手方に選定する。</t>
  </si>
  <si>
    <t>ＷＡＳＨＥＲ　　　　　　　　　　　　　　　　　　　　　　　　
８ＥＡ</t>
  </si>
  <si>
    <t>ＫＥＹＬＯＣＫ　ＩＮＳＥＲＴ　　　　　　　　　　　　　　　　
６５９６ＥＡ</t>
  </si>
  <si>
    <t>公示第１５３号（５．７．４）により公募を実施した。結果、応募者が１者のみであったため、上記業者を相手方に選定する。</t>
  </si>
  <si>
    <t>ＴＲＡＮＳＤＵＣＥＲ　　　　　　　　　　　　　　　　　　　　
２８ＥＡ</t>
  </si>
  <si>
    <t>ＳＨＲＯＵＤ　　　　　　　　　　　　　　　　　　　　　　　　
７ＥＡ</t>
  </si>
  <si>
    <t>ＢＲＡＣＫＥＴ　ＡＳＳＹ　　　　　　　　　　　　　　　　　　
８ＥＡ</t>
  </si>
  <si>
    <t>ＶＩＢＲＡＴＯＲ　　　　　　　　　　　　　　　　　　　　　　
３４ＥＡ</t>
  </si>
  <si>
    <t>ＦＩＲＥ　ＤＥＴＥＣＴＯＲ　ＡＳＳＹ，ＬＨ　　　　　　　　　
１ＥＡ</t>
  </si>
  <si>
    <t xml:space="preserve">ＴＵＢＥ外２９品目　　　　　　　　　　　　　　　　　　　　　
</t>
  </si>
  <si>
    <t>ＳＥＡＬ　　　　　　　　　　　　　　　　　　　　　　　　　　
４ＥＡ</t>
  </si>
  <si>
    <t>ＴＨＥＲＭＯＣＯＵＰＬＥ　　　　　　　　　　　　　　　　　　
４ＥＡ</t>
  </si>
  <si>
    <t>公示第１７２号（５．７．２５）により公募を実施した。結果、応募者が１者のみであったため、上記業者を相手方に選定する。</t>
  </si>
  <si>
    <t>ＷＩＮＤＯＷ　ＳＨＡＤＥ　　　　　　　　　　　　　　　　　　
１ＥＡ</t>
  </si>
  <si>
    <t xml:space="preserve">ＳＴＲＡＰＡＳＳＹ外２品目　　　　　　　　　　　　　　　　　
</t>
  </si>
  <si>
    <t xml:space="preserve">ＣＡＰ外５品目　　　　　　　　　　　　　　　　　　　　　　　
</t>
  </si>
  <si>
    <t xml:space="preserve">ＢＥＡＲＩＮＧ外９品目　　　　　　　　　　　　　　　　　　　
</t>
  </si>
  <si>
    <t xml:space="preserve">ＢＬＡＤＥ　１ＳＴ　ＣＯＭＰ外２品目　　　　　　　　　　　　
</t>
  </si>
  <si>
    <t>ＩＮＤＩＣＡＴＯＲ　　　　　　　　　　　　　　　　　　　　　
１３ＥＡ</t>
  </si>
  <si>
    <t>本契約の履行に当たっては、米国Ｅｘｔａｎｔ　Ａｅｒｏｓｐａｃｅ社から許諾された輸入販売代理権を必要とし、常続的公示に対して現在のところ他の応募者がないため。</t>
  </si>
  <si>
    <t>ＣＡＳＥ　ＡＳＳＹ　　　　　　　　　　　　　　　　　　　　　
３ＥＡ</t>
  </si>
  <si>
    <t>本契約の履行に当たっては、米国社Ｐｒａｔｔ　＆　Ｗｈｉｔｎｅｙ　Ｒａｙｔｈｅｏｎ　Ｔｅｃｈｎｏｌｏｇｉｅｓ　Ｃｏｒｐｏｒａｔｉｏｎ社から許諾された輸入販売代理権を必要とし、常続的公示に対して現在のところ他の応募者がないため。</t>
  </si>
  <si>
    <t xml:space="preserve">ＰＩＳＴＯＮ外６品目　　　　　　　　　　　　　　　　　　　　
</t>
  </si>
  <si>
    <t>ＨＡＮＧＥＲ　　　　　　　　　　　　　　　　　　　　　　　　
５２ＥＡ</t>
  </si>
  <si>
    <t xml:space="preserve">ＲＥＴＡＩＮＥＲ－ＳＥＡＬ外５品目　　　　　　　　　　　　　
</t>
  </si>
  <si>
    <t xml:space="preserve">ＰＩＮ外４品目　　　　　　　　　　　　　　　　　　　　　　　
</t>
  </si>
  <si>
    <t xml:space="preserve">ＴＣＴＯ　ＫＩＴ　Ａ外２品目　　　　　　　　　　　　　　　　
</t>
  </si>
  <si>
    <t xml:space="preserve">ＬＩＮＫ外５品目　　　　　　　　　　　　　　　　　　　　　　
</t>
  </si>
  <si>
    <t>ＳＢ　ＫＩＴ　　　　　　　　　　　　　　　　　　　　　　　　
４ＫＴ</t>
  </si>
  <si>
    <t>ＰＡＮＥＬ　ＡＹ　　　　　　　　　　　　　　　　　　　　　　
１ＥＡ</t>
  </si>
  <si>
    <t>ＶＡＮＥ　Ｔ－３　　　　　　　　　　　　　　　　　　　　　　
１５０ＥＡ</t>
  </si>
  <si>
    <t>本契約の履行に当たっては、米国Ｐｒａｔｔ　＆　Ｗｈｉｔｎｅｙ　Ｒａｙｔｈｅｏｎ　Ｔｅｃｈｎｏｌｏｇｉｅｓ　Ｃｏｒｐｏｒａｔｉｏｎ社から許諾された輸入販売代理権を必要とし、常続的公示に対して現在のところ他の応募者がないため。</t>
  </si>
  <si>
    <t xml:space="preserve">ＦＩＴＴＩＮＧ外２１品目　　　　　　　　　　　　　　　　　　
</t>
  </si>
  <si>
    <t xml:space="preserve">ＢＯＬＴ外１品目　　　　　　　　　　　　　　　　　　　　　　
</t>
  </si>
  <si>
    <t xml:space="preserve">ＢＯＬＴ，ＭＡＣＨＩＮＥ外１２品目　　　　　　　　　　　　　
</t>
  </si>
  <si>
    <t>ＢＥＡＲＩＮＧ　ＨＡＬＦ，ＳＬＥＥＶＥ　　　　　　　　　　　
１０９７ＥＡ</t>
  </si>
  <si>
    <t>ＣＬＡＭＰ　　　　　　　　　　　　　　　　　　　　　　　　　
９ＥＡ</t>
  </si>
  <si>
    <t>ＳＷＩＴＣＨ，ＰＲＥＳＳＵＲＥ　　　　　　　　　　　　　　　
２ＥＡ</t>
  </si>
  <si>
    <t xml:space="preserve">ＢＡＴＴＥＲＹ外１品目　　　　　　　　　　　　　　　　　　　
</t>
  </si>
  <si>
    <t>株式会社Ｓ．Ｔ．ディバイス
東京都世田谷区奥沢２－４４－１１－３０５</t>
  </si>
  <si>
    <t>公示第１５８号（５．７．１０）により公募を実施した。指名候補者名簿登載会社と、競争入札を実施する。</t>
  </si>
  <si>
    <t>ＭＯＵＮＴ　　　　　　　　　　　　　　　　　　　　　　　　　
２ＥＡ</t>
  </si>
  <si>
    <t>ＷＡＳＨＥＲ　　　　　　　　　　　　　　　　　　　　　　　　
５０ＥＡ</t>
  </si>
  <si>
    <t>ＣＯＭＰＲＥＳＳＯＲ　ＣＯＮＤＥＮＳＥＲ　ＭＯＤＵＬＥ（国外修理）
９ＥＡ</t>
  </si>
  <si>
    <t>公示第１７４号（５．７．２５）により公募を実施した。結果、応募者が１者のみであったため、上記業者を相手方に選定する。</t>
  </si>
  <si>
    <t xml:space="preserve">ＬＥＮＳ外１品目　　　　　　　　　　　　　　　　　　　　　　
</t>
  </si>
  <si>
    <t>ＬＩＮＥ　ＡＳＳＹ　　　　　　　　　　　　　　　　　　　　　
３０ＥＡ</t>
  </si>
  <si>
    <t>ＳＷＩＴＣＨ，ＰＲＥＳＳＵＲＥ　　　　　　　　　　　　　　　
１０ＥＡ</t>
  </si>
  <si>
    <t xml:space="preserve">ＡＩＲ　ＦＩＬＴＥＲ　ＡＳＳＹ外２品目　　　　　　　　　　　
</t>
  </si>
  <si>
    <t>ＶＡＬＶＥ，ＳＨＵＴＯＦＦ　　　　　　　　　　　　　　　　　
１ＥＡ</t>
  </si>
  <si>
    <t xml:space="preserve">ＣＯＵＰＬＩＮＧ外１品目　　　　　　　　　　　　　　　　　　
</t>
  </si>
  <si>
    <t>ＤＵＣＴ　　　　　　　　　　　　　　　　　　　　　　　　　　
５６ＥＡ</t>
  </si>
  <si>
    <t>本契約の履行に当たっては、米国ＲＳＡ　Ｅｎｇｉｎｅｅｒｅｄ　Ｐｒｏｄｕｃｔｓ，ＬＬＣ社から許諾された輸入販売代理権を必要とし、常続的公示に対して現在のところ他の応募者がないため。</t>
  </si>
  <si>
    <t xml:space="preserve">ＢＥＡＲＩＮＧ外４品目　　　　　　　　　　　　　　　　　　　
</t>
  </si>
  <si>
    <t>ＢＥＡＲＩＮＧ　　　　　　　　　　　　　　　　　　　　　　　
１８ＥＡ</t>
  </si>
  <si>
    <t>ＢＯＬＴ　　　　　　　　　　　　　　　　　　　　　　　　　　
１３ＥＡ</t>
  </si>
  <si>
    <t>ＡＤＡＰＴＥＲ　　　　　　　　　　　　　　　　　　　　　　　
７４ＥＡ</t>
  </si>
  <si>
    <t>ＢＯＬＴ　　　　　　　　　　　　　　　　　　　　　　　　　　
１８ＥＡ</t>
  </si>
  <si>
    <t>ＴＲＡＮＳＤＵＣＥＲ　　　　　　　　　　　　　　　　　　　　
４ＥＡ</t>
  </si>
  <si>
    <t>ＣＯＮＶＥＲＴＥＲ　ＯＸＹ　　　　　　　　　　　　　　　　　
１４ＥＡ</t>
  </si>
  <si>
    <t>ＳＥＡＬ　　　　　　　　　　　　　　　　　　　　　　　　　　
１ＥＡ</t>
  </si>
  <si>
    <t>ＣＯＵＰＬＩＮＧ　　　　　　　　　　　　　　　　　　　　　　
４９５ＥＡ</t>
  </si>
  <si>
    <t>ＬＩＮＫ　　　　　　　　　　　　　　　　　　　　　　　　　　
８０ＥＡ</t>
  </si>
  <si>
    <t>ＨＯＳＥ，ＡＩＲ　ＤＵＣＴ　　　　　　　　　　　　　　　　　
２ＥＡ</t>
  </si>
  <si>
    <t>ＳＬＥＥＶＥ　　　　　　　　　　　　　　　　　　　　　　　　
３ＥＡ</t>
  </si>
  <si>
    <t xml:space="preserve">ＳＥＡＬ外７品目　　　　　　　　　　　　　　　　　　　　　　
</t>
  </si>
  <si>
    <t>ＲＥＬＡＹ　　　　　　　　　　　　　　　　　　　　　　　　　
１３ＥＡ</t>
  </si>
  <si>
    <t xml:space="preserve">ＳＨＩＭ外８品目　　　　　　　　　　　　　　　　　　　　　　
</t>
  </si>
  <si>
    <t>ＨＯＳＥ　　　　　　　　　　　　　　　　　　　　　　　　　　
２ＥＡ</t>
  </si>
  <si>
    <t>ＴＵＢＥ　　　　　　　　　　　　　　　　　　　　　　　　　　
７ＥＡ</t>
  </si>
  <si>
    <t>ＯＩＬ　ＳＥＰＡＲＡＴＯＲ　ＣＬＯＳＵＲＥ　　　　　　　　　
１２ＥＡ</t>
  </si>
  <si>
    <t xml:space="preserve">ＧＡＳＫＥＴ外１品目　　　　　　　　　　　　　　　　　　　　
</t>
  </si>
  <si>
    <t>本契約の履行に当たっては、米国ＥＡＴＯＮ社から許諾された輸入販売代理権を必要とし、常続的公示に対して現在のところ他の応募者がないため。</t>
  </si>
  <si>
    <t>ＣＯＮＶＥＲＴＥＲ　　　　　　　　　　　　　　　　　　　　　
１ＥＡ</t>
  </si>
  <si>
    <t xml:space="preserve">ＲＯＤ　ＡＹ外１品目　　　　　　　　　　　　　　　　　　　　
</t>
  </si>
  <si>
    <t>ＢＬＡＣＫ　ＳＨＥＬＬ　　　　　　　　　　　　　　　　　　　
１ＥＡ</t>
  </si>
  <si>
    <t>ＳＣＲＥＷ　　　　　　　　　　　　　　　　　　　　　　　　　
２２ＥＡ</t>
  </si>
  <si>
    <t xml:space="preserve">ＦＡＳＴＥＮＥＲ－ＢＬＩＮＤ外１品目　　　　　　　　　　　　
</t>
  </si>
  <si>
    <t>ＰＡＲＴＳ　ＫＩＴ　　　　　　　　　　　　　　　　　　　　　
１ＫＴ</t>
  </si>
  <si>
    <t>本契約の履行に当たっては、米国ＣОＬＬＩＮＳ　ＡＥＲОＳＰＡＣＥ社から許諾された輸入販売代理権を必要とし、常続的公示に対して現在のところ他の応募者がないため</t>
  </si>
  <si>
    <t>ＣＬＡＭＰ　　　　　　　　　　　　　　　　　　　　　　　　　
３５ＥＡ</t>
  </si>
  <si>
    <t xml:space="preserve">ＳＣＲＥＥＮ外６品目　　　　　　　　　　　　　　　　　　　　
</t>
  </si>
  <si>
    <t>ＣＯＵＰＬＩＮＧ　ＡＳＳＹ，ＳＥＬＦ　ＳＥＡＬＩＮＧ　　　　
２６ＥＡ</t>
  </si>
  <si>
    <t>ＳＵＰＰＯＲＴ　　　　　　　　　　　　　　　　　　　　　　　
４３ＥＡ</t>
  </si>
  <si>
    <t>ＢＥＡＲＩＮＧ，ＲＯＬＬＥＲ，ＣＹＬＩＮＤＲＩＣＡＬ　　　　
５ＥＡ</t>
  </si>
  <si>
    <t>ＧＡＳＫＥＴ　　　　　　　　　　　　　　　　　　　　　　　　
１１９ＥＡ</t>
  </si>
  <si>
    <t>公示第１４３号（５．６．２７）により公募を実施した。指名候補者名簿登載会社と、競争入札を実施する。</t>
  </si>
  <si>
    <t>ＣＹＬＩＮＤＥＲ　　　　　　　　　　　　　　　　　　　　　　
１６ＥＡ</t>
  </si>
  <si>
    <t>ＢＵＳＨＩＮＧ　　　　　　　　　　　　　　　　　　　　　　　
４０ＥＡ</t>
  </si>
  <si>
    <t>ＲＯＤ　ＡＳＳＹ　　　　　　　　　　　　　　　　　　　　　　
１ＥＡ</t>
  </si>
  <si>
    <t>ＨＯＵＳＩＮＧ　　　　　　　　　　　　　　　　　　　　　　　
９ＥＡ</t>
  </si>
  <si>
    <t>本契約の履行に当たっては、米国Ｐｒａｔｔ＆Ｗｈｉｔｎｙ社から許諾された輸入販売代理権を必要とし、常続的公示に対して現在のところ他の応募者がないため。</t>
  </si>
  <si>
    <t>ＳＷＩＴＣＨ，ＰＲＥＳＳＵＲＥ　　　　　　　　　　　　　　　
６５ＥＡ</t>
  </si>
  <si>
    <t>本契約の履行に当たっては、米国Ｐｒａｔｔ＆Ｗｈｉｔｎｅｙ社から許諾された輸入販売代理権を必要とし、常続的公示に対して現在のところ他の応募者がないため。</t>
  </si>
  <si>
    <t>ＳＥＡＬ　ＮＯＳＥ　ＲＡＤＯＭ　　　　　　　　　　　　　　　
２ＥＡ</t>
  </si>
  <si>
    <t>公示第１７３号（５．７．２５）により公募を実施した。結果、応募者が１者のみであったため、上記業者を相手方に選定する。</t>
  </si>
  <si>
    <t>ＮＵＴ　　　　　　　　　　　　　　　　　　　　　　　　　　　
８ＥＡ</t>
  </si>
  <si>
    <t xml:space="preserve">ＮＯＺＺＬＥ（国外定期修理）外１品目　　　　　　　　　　　　
</t>
  </si>
  <si>
    <t>ＦＵＥＬ　ＣＯＮＴＲＯＬ（国外修理）　　　　　　　　　　　　
１ＥＡ</t>
  </si>
  <si>
    <t xml:space="preserve">ＩＮＤＩＣＡＴＯＲ（国外修理）　　　　　　　　　　　　　　　
</t>
  </si>
  <si>
    <t>ＵＬＴＲＡＬＯＣＫ　ＳＹＳＴＥＭ　　　　　　　　　　　　　　
２ＥＡ</t>
  </si>
  <si>
    <t>ＲＩＮＧ　　　　　　　　　　　　　　　　　　　　　　　　　　
５２ＥＡ</t>
  </si>
  <si>
    <t>ＴＯＲＱＵＥＭＥＴＥＲ　ＫＩＴ　　　　　　　　　　　　　　　
１ＥＡ</t>
  </si>
  <si>
    <t xml:space="preserve">ＣＯＬＬＡＲ外２品目　　　　　　　　　　　　　　　　　　　　
</t>
  </si>
  <si>
    <t>ＴＲＡＮＳＤＵＣＥＲ　　　　　　　　　　　　　　　　　　　　
３０ＥＡ</t>
  </si>
  <si>
    <t>ＷＩＮＣＨ，ＡＩＲＣＲＡＦＴ　ＭＯＵＮＴＥＤ　　　　　　　　
６ＥＡ</t>
  </si>
  <si>
    <t>本契約の履行に当たっては、米国Ａｅｒｏ　Ｆｌｕｉｄ　Ｐｒｏｄｕｃｔｓ社から許諾された輸入販売代理権を必要とし、常続的公示に対して現在のところ他の応募者がないため。</t>
  </si>
  <si>
    <t xml:space="preserve">ＭＩＣＲＯＣＩＲＣＵＩＴ，ＯＰＥＲＡＴＩＯＮＡＬ－ＡＭＰＬ外１９品目
</t>
  </si>
  <si>
    <t xml:space="preserve">ＧＥＡＲＳＨＡＦＴ，ＳＰＵＲ外３品目　　　　　　　　　　　　
</t>
  </si>
  <si>
    <t xml:space="preserve">ＳＬＥＥＶＥ　ＶＡＬＶＥ外１品目　　　　　　　　　　　　　　
</t>
  </si>
  <si>
    <t>ＳＥＡＴ　　　　　　　　　　　　　　　　　　　　　　　　　　
３２ＥＡ</t>
  </si>
  <si>
    <t>本契約の履行に当たっては、米国ＲＡＹＴＨＥＯＮ　ＴＥＣＨＮＯＬＯＧＩＥＳ社から許諾された輸入販売代理権を必要としし、常続的公示に対して現在のところ他の応募者がないため。</t>
  </si>
  <si>
    <t>ＢＵＳＨＩＮＧ，ＳＬＥＥＶＥ　　　　　　　　　　　　　　　　
２４ＥＡ</t>
  </si>
  <si>
    <t>ＣＯＵＰＬＩＮＧ，ＳＨＡＦＴ，ＲＩＧＩＤ　　　　　　　　　　
４ＥＡ</t>
  </si>
  <si>
    <t>ＴＩＥ　ＢＡＲ　ＡＳＳＹ　　　　　　　　　　　　　　　　　　
１２ＥＡ</t>
  </si>
  <si>
    <t>公示第５２号（５．４．４）により公募を実施した。結果、応募者が１者のみであったため、上記業者を相手方に選定する。</t>
  </si>
  <si>
    <t>ＳＯＬＥＮＯＩＤ　ＡＳＳＹ　　　　　　　　　　　　　　　　　
３１ＥＡ</t>
  </si>
  <si>
    <t xml:space="preserve">ＰＯＷＥＲ　ＵＮＩＴ（国外定期修理）外１品目　　　　　　　　
</t>
  </si>
  <si>
    <t xml:space="preserve">ＶＡＬＶＥ，ＡＳＳＹ（国外定期修理）外２品目　　　　　　　　
</t>
  </si>
  <si>
    <t xml:space="preserve">ＢＯＬＴ外３品目　　　　　　　　　　　　　　　　　　　　　　
</t>
  </si>
  <si>
    <t xml:space="preserve">ＲＥＴＡＩＮＥＲ，　ＮＵＴ，ＢＯＬＴ外４品目　　　　　　　　
</t>
  </si>
  <si>
    <t xml:space="preserve">ＤＩＡＰＨＲＡＧＭ外３品目　　　　　　　　　　　　　　　　　
</t>
  </si>
  <si>
    <t>ＭＡＸ　ＣＡＲＧＯ　ＰＯＤ　ＡＳＳＥＭＢＬＹ　　　　　　　　
１０ＥＡ</t>
  </si>
  <si>
    <t>ＥＬＣＵ２（国外修理）　　　　　　　　　　　　　　　　　　　
１２ＥＡ</t>
  </si>
  <si>
    <t>ＰＵＭＰＩＮＧ　ＵＮＩＴ　ＡＳＳＹ（国外定期修理）　　　　　
５ＥＡ</t>
  </si>
  <si>
    <t>ＩＮＤＩＣＡＴＯＲ　　　　　　　　　　　　　　　　　　　　　
４５ＥＡ</t>
  </si>
  <si>
    <t xml:space="preserve">ＦＩＲＥ　ＤＥＴＥＣＴＯＲ外１品目　　　　　　　　　　　　　
</t>
  </si>
  <si>
    <t xml:space="preserve">ＮＡＭＥ　ＰＬＡＴＥ外８品目　　　　　　　　　　　　　　　　
</t>
  </si>
  <si>
    <t xml:space="preserve">ＬＥＮＳ外３品目　　　　　　　　　　　　　　　　　　　　　　
</t>
  </si>
  <si>
    <t xml:space="preserve">ＡＣＴ　ＲＩＮＧ外２品目　　　　　　　　　　　　　　　　　　
</t>
  </si>
  <si>
    <t xml:space="preserve">ＷＡＳＨＥＲ外３０品目　　　　　　　　　　　　　　　　　　　
</t>
  </si>
  <si>
    <t>株式会社アエロサプライ
岐阜県岐阜市吉野町６－１４</t>
  </si>
  <si>
    <t>公示第１４４号（５．６．２７）により公募を実施した。指名候補者名簿登載会社と、競争入札を実施する。</t>
  </si>
  <si>
    <t xml:space="preserve">ＰＬＡＴＥ　ＳＥＡＬ外２７品目　　　　　　　　　　　　　　　
</t>
  </si>
  <si>
    <t xml:space="preserve">ＣＵＲＴＡＩＮ　ＡＳＳＹ外９品目　　　　　　　　　　　　　　
</t>
  </si>
  <si>
    <t xml:space="preserve">ＣＬＡＭＰ外１品目　　　　　　　　　　　　　　　　　　　　　
</t>
  </si>
  <si>
    <t xml:space="preserve">ＰＬＡＴＥ，ＭＯＵＮＴＩＮＧ外１品目　　　　　　　　　　　　
</t>
  </si>
  <si>
    <t xml:space="preserve">ＣＡＢＬＥ外１品目　　　　　　　　　　　　　　　　　　　　　
</t>
  </si>
  <si>
    <t xml:space="preserve">ＩＮＤＩＣＡＴＯＲ，ＰＲＥＳＳＵＲＥ　ＤＩＦＦＥＲＥＮＴ外１品目
</t>
  </si>
  <si>
    <t xml:space="preserve">ＬＩＮＥＲ　ＡＳＳＹ－ＩＮＮ外１品目　　　　　　　　　　　　
</t>
  </si>
  <si>
    <t xml:space="preserve">ＶＡＬＶＥ　ＱＵＩＣＫ　ＤＩＳＣＯＮＮＥＣＴ外１品目　　　　
</t>
  </si>
  <si>
    <t xml:space="preserve">ＶＡＬＶＥＣＨＥＣＫ外１品目　　　　　　　　　　　　　　　　
</t>
  </si>
  <si>
    <t>ＴＲＡＮＳＦＯＲＭＥＲ　　　　　　　　　　　　　　　　　　　
５ＥＡ</t>
  </si>
  <si>
    <t>ＣＯＮＶＥＲＴＯＲ　ＡＳＳＹ　　　　　　　　　　　　　　　　
１ＥＡ</t>
  </si>
  <si>
    <t xml:space="preserve">ＰＬＡＴＥ外３品目　　　　　　　　　　　　　　　　　　　　　
</t>
  </si>
  <si>
    <t xml:space="preserve">ＰＬＡＴＥ外２品目　　　　　　　　　　　　　　　　　　　　　
</t>
  </si>
  <si>
    <t xml:space="preserve">ＡＩＲ　ＨＯＳＥ外２品目　　　　　　　　　　　　　　　　　　
</t>
  </si>
  <si>
    <t xml:space="preserve">ＬＡＴＣＨ　ＡＳＳＹ外１品目　　　　　　　　　　　　　　　　
</t>
  </si>
  <si>
    <t>村上実業株式会社
兵庫県尼崎市南七松町１丁目１番１０号</t>
  </si>
  <si>
    <t xml:space="preserve">ＩＮＮＥＲ外１１品目　　　　　　　　　　　　　　　　　　　　
</t>
  </si>
  <si>
    <t xml:space="preserve">ＳＦＴ　ＧＲ　ＡＳＳＹ外５品目　　　　　　　　　　　　　　　
</t>
  </si>
  <si>
    <t xml:space="preserve">ＳＨＩＭ外７品目　　　　　　　　　　　　　　　　　　　　　　
</t>
  </si>
  <si>
    <t xml:space="preserve">ＲＩＢ外１品目　　　　　　　　　　　　　　　　　　　　　　　
</t>
  </si>
  <si>
    <t xml:space="preserve">ＡＵＸＩＬＩＡＲＹ　ＰＯＷＥＲ　ＵＮＩＴ（国外修理）外１品目
</t>
  </si>
  <si>
    <t xml:space="preserve">ＧＥＡＲ　ＣＬＵＴＣＨ外１品目　　　　　　　　　　　　　　　
</t>
  </si>
  <si>
    <t>ＣＬＵＴＣＨ　ＡＳＳＥＭＢＬＹ　　　　　　　　　　　　　　　
１ＥＡ</t>
  </si>
  <si>
    <t xml:space="preserve">ＬＥＶＥＲ　ＡＳＳＥＭＢＬＹ外４品目　　　　　　　　　　　　
</t>
  </si>
  <si>
    <t>ＰＵＭＰ　　　　　　　　　　　　　　　　　　　　　　　　　　
５ＥＡ</t>
  </si>
  <si>
    <t xml:space="preserve">ＣＡＰ，ＬＵＢＲＩＣＡＴＩＯＮ　ＦＩＴＴＩＮＧ，ＰＲＯＴＥＣ外７品目
</t>
  </si>
  <si>
    <t>ＶＡＬＶＥ　ＢＬＥＥＤ　ＡＩＲ　　　　　　　　　　　　　　　
１５ＥＡ</t>
  </si>
  <si>
    <t>ＶＡＬＶＥ，ＲＥＧＵＬＡＴＩＮＧ，ＦＬＵＩＤ　ＰＲＥＳＳＵＲ
５ＥＡ</t>
  </si>
  <si>
    <t xml:space="preserve">ＴＵＲＢＩＮＥ　ＡＮＤ　ＧＥＡＲ　ＭＡＴ外３品目　　　　　　
</t>
  </si>
  <si>
    <t xml:space="preserve">ＳＥＡＬ　ＰＬＡＴＥ　ＡＳＳＹ外１品目　　　　　　　　　　　
</t>
  </si>
  <si>
    <t>ＣＯＵＰＬＩＮＧ　　　　　　　　　　　　　　　　　　　　　　
１ＥＡ</t>
  </si>
  <si>
    <t xml:space="preserve">ＴＲＡＮＳＦＯＲＭＥＲ外３品目　　　　　　　　　　　　　　　
</t>
  </si>
  <si>
    <t>本契約の履行に当たっては米国ＧＥ　ＡＶＩＡＴＩＯＮ社から許諾された　輸入販売代理権を必要とし、常続的公示に対して現在のところ他の応募者がないため。</t>
  </si>
  <si>
    <t xml:space="preserve">ＴＲＡＮＳＭＩＴＴＥＲ外３品目　　　　　　　　　　　　　　　
</t>
  </si>
  <si>
    <t>ＶＡＬＶＥ　　　　　　　　　　　　　　　　　　　　　　　　　
１ＥＡ</t>
  </si>
  <si>
    <t>ＴＯＲＱＵＥ　ＲＥＴＡＩＮＥＲ　　　　　　　　　　　　　　　
２ＥＡ</t>
  </si>
  <si>
    <t xml:space="preserve">ＷＨＥＥＬ外１品目　　　　　　　　　　　　　　　　　　　　　
</t>
  </si>
  <si>
    <t xml:space="preserve">ＲＩＮＧ外２品目　　　　　　　　　　　　　　　　　　　　　　
</t>
  </si>
  <si>
    <t xml:space="preserve">ＳＴＡＹ　ＡＳＳＹ外４品目　　　　　　　　　　　　　　　　　
</t>
  </si>
  <si>
    <t>ＳＣＲＥＷ　　　　　　　　　　　　　　　　　　　　　　　　　
１ＥＡ</t>
  </si>
  <si>
    <t>ＳＥＬＦ　ＣＬＯＳＩＮＧ　　　　　　　　　　　　　　　　　　
１ＥＡ</t>
  </si>
  <si>
    <t xml:space="preserve">ＧＥＡＲ　ＡＳＳＹ外５品目　　　　　　　　　　　　　　　　　
</t>
  </si>
  <si>
    <t>本契約の履行に当たっては、米国Ｈａｍｉｌｔｏｎ　Ｓｕｎｄｓｔｒａｎｄ社から許諾された輸入販売代理権を必要とし、常続的公示に対して現在のところ他の応募者がないため。</t>
  </si>
  <si>
    <t xml:space="preserve">ＰＡＮ外１品目　　　　　　　　　　　　　　　　　　　　　　　
</t>
  </si>
  <si>
    <t>公示第１９５号（５．８．９）により公募を実施した。結果、応募者が１者のみであったため、上記業者を相手方に選定する。</t>
  </si>
  <si>
    <t xml:space="preserve">ＲＥＴＡＩＮＥＲ　ＢＥＡＲＩＮＧ外４品目　　　　　　　　　　
</t>
  </si>
  <si>
    <t>ＢＵＳＨＩＮＧ　　　　　　　　　　　　　　　　　　　　　　　
７７９５ＥＡ</t>
  </si>
  <si>
    <t xml:space="preserve">ＬＥＶＥＲ外３品目　　　　　　　　　　　　　　　　　　　　　
</t>
  </si>
  <si>
    <t xml:space="preserve">ＰＡＮＥＬ　ＡＳＳＹ外１品目　　　　　　　　　　　　　　　　
</t>
  </si>
  <si>
    <t xml:space="preserve">ＳＥＡＬ外４６品目　　　　　　　　　　　　　　　　　　　　　
</t>
  </si>
  <si>
    <t>本契約の履行に当たっては、米国Ｔｅｘｔｒｏｎ　Ａｖｉａｔｉｏｎ社から許諾された輸入販売代理権を必要とし、常続的公示に対して現在のところ他の応募者がないため。　</t>
  </si>
  <si>
    <t xml:space="preserve">ＢＲＡＣＫＥＴ　ＡＳＳ外２品目　　　　　　　　　　　　　　　
</t>
  </si>
  <si>
    <t>ＥＮＧＩＮＥ（国外修理）　　　　　　　　　　　　　　　　　　
２ＥＡ</t>
  </si>
  <si>
    <t>公示第１２２号（５．６．１３）により公募を実施した。結果、応募者が１者のみであったため、上記業者を相手方に選定する。</t>
  </si>
  <si>
    <t>ＴＲＡＩＬＩＮＧ　ＥＤＧＥ（国外修理）　　　　　　　　　　　
１ＥＡ</t>
  </si>
  <si>
    <t>ＲＥＴＡＩＮＥＲ－ＳＥＡＬ　　ＢＥＡＲＩＮＧ　　　　　　　　
１３ＥＡ</t>
  </si>
  <si>
    <t>ＰＯＴ　ＢＡＳＥ　ＡＳＳＹ　　　　　　　　　　　　　　　　　
１０ＥＡ</t>
  </si>
  <si>
    <t xml:space="preserve">ＢＥＡＲＩＮＧ外６品目　　　　　　　　　　　　　　　　　　　
</t>
  </si>
  <si>
    <t xml:space="preserve">ＲＩＶＥＴ外１品目　　　　　　　　　　　　　　　　　　　　　
</t>
  </si>
  <si>
    <t>Ｕ－４エクスチェンジ方式　　　　　　　　　　　　　　　　　　
１</t>
  </si>
  <si>
    <t xml:space="preserve">ＷＩＲＥ，ＥＬＥＣＴＲＩＣＡＬ外２品目　　　　　　　　　　　
</t>
  </si>
  <si>
    <t>ＷＨＥＥＬ　ＡＳＳＹ　　　　　　　　　　　　　　　　　　　　
２０１ＥＡ</t>
  </si>
  <si>
    <t>ＮＵＴ　　　　　　　　　　　　　　　　　　　　　　　　　　　
６２０ＥＡ</t>
  </si>
  <si>
    <t>ＭＡＮＩＦＯＬＤ　ＡＳＳＹ（国外修理）　　　　　　　　　　　
３ＥＡ</t>
  </si>
  <si>
    <t>公示第１９７号（５．８．９）により公募を実施した。結果、応募者が１者のみであったため、上記業者を相手方に選定する。</t>
  </si>
  <si>
    <t xml:space="preserve">ＢＵＳＨＩＮＧ　ＡＳＳ外１品目　　　　　　　　　　　　　　　
</t>
  </si>
  <si>
    <t xml:space="preserve">ＢＲＡＣＫＥＴ　ＡＳＳ外５品目　　　　　　　　　　　　　　　
</t>
  </si>
  <si>
    <t xml:space="preserve">ＳＥＡＬ　ＡＳＳＹ外１７品目　　　　　　　　　　　　　　　　
</t>
  </si>
  <si>
    <t xml:space="preserve">Ｏ－ＲＩＮＧ外１品目　　　　　　　　　　　　　　　　　　　　
</t>
  </si>
  <si>
    <t xml:space="preserve">ＦＵＥＬ　ＣＥＬＬ　ＡＳＳＹ外２品目　　　　　　　　　　　　
</t>
  </si>
  <si>
    <t>ＳＥＮＳＯＲ　　　　　　　　　　　　　　　　　　　　　　　　
２０ＥＡ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</si>
</sst>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411]ggge&quot;年&quot;m&quot;月&quot;d&quot;日&quot;;@"/>
    <numFmt numFmtId="178" formatCode="0_ "/>
  </numFmts>
  <fonts count="9" x14ac:knownFonts="1">
    <font>
      <sz val="11"/>
      <name val="ＭＳ Ｐゴシック"/>
    </font>
    <font>
      <sz val="16"/>
      <color indexed="8"/>
      <name val="ＭＳ 明朝"/>
      <family val="1"/>
      <charset val="128"/>
    </font>
    <font>
      <sz val="10"/>
      <color indexed="8"/>
      <name val="ＭＳ 明朝"/>
      <family val="1"/>
      <charset val="128"/>
    </font>
    <font>
      <sz val="10.5"/>
      <color indexed="8"/>
      <name val="ＭＳ 明朝"/>
      <family val="1"/>
      <charset val="128"/>
    </font>
    <font>
      <sz val="6"/>
      <name val="ＭＳ Ｐゴシック"/>
      <family val="3"/>
      <charset val="128"/>
    </font>
    <font>
      <sz val="11"/>
      <name val="ＭＳ Ｐゴシック"/>
      <family val="3"/>
      <charset val="128"/>
    </font>
    <font>
      <sz val="11"/>
      <name val="ＭＳ 明朝"/>
      <family val="1"/>
      <charset val="128"/>
    </font>
    <font>
      <sz val="10"/>
      <name val="ＭＳ 明朝"/>
      <family val="1"/>
      <charset val="128"/>
    </font>
    <font>
      <b/>
      <sz val="9"/>
      <color indexed="8"/>
      <name val="ＭＳ 明朝"/>
      <family val="1"/>
      <charset val="128"/>
    </font>
  </fonts>
  <fills count="4">
    <fill>
      <patternFill patternType="none"/>
    </fill>
    <fill>
      <patternFill patternType="gray125"/>
    </fill>
    <fill>
      <patternFill patternType="solid">
        <fgColor rgb="FF00B0F0"/>
        <bgColor indexed="64"/>
      </patternFill>
    </fill>
    <fill>
      <patternFill patternType="solid">
        <fgColor rgb="FF92D050"/>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s>
  <cellStyleXfs count="4">
    <xf numFmtId="0" fontId="0"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cellStyleXfs>
  <cellXfs count="29">
    <xf numFmtId="0" fontId="0" fillId="0" borderId="0" xfId="0" quotePrefix="1" applyAlignment="1">
      <alignment vertical="center"/>
    </xf>
    <xf numFmtId="0" fontId="6" fillId="0" borderId="0" xfId="0" quotePrefix="1" applyNumberFormat="1" applyFont="1" applyFill="1" applyAlignment="1">
      <alignment horizontal="center" vertical="center"/>
    </xf>
    <xf numFmtId="0" fontId="1" fillId="0" borderId="0" xfId="0" applyNumberFormat="1" applyFont="1" applyFill="1" applyAlignment="1">
      <alignment horizontal="center" vertical="top" wrapText="1"/>
    </xf>
    <xf numFmtId="0" fontId="6" fillId="0" borderId="0" xfId="0" quotePrefix="1" applyNumberFormat="1" applyFont="1" applyFill="1" applyAlignment="1">
      <alignment vertical="center"/>
    </xf>
    <xf numFmtId="0" fontId="6" fillId="0" borderId="0" xfId="1" quotePrefix="1" applyNumberFormat="1" applyFont="1" applyFill="1" applyAlignment="1">
      <alignment vertical="center"/>
    </xf>
    <xf numFmtId="0" fontId="6" fillId="0" borderId="0" xfId="0" quotePrefix="1" applyNumberFormat="1" applyFont="1" applyFill="1" applyAlignment="1">
      <alignment horizontal="center" vertical="center" wrapText="1"/>
    </xf>
    <xf numFmtId="0" fontId="7" fillId="0" borderId="1" xfId="1" quotePrefix="1" applyNumberFormat="1" applyFont="1" applyFill="1" applyBorder="1" applyAlignment="1">
      <alignment horizontal="center" vertical="center" wrapText="1"/>
    </xf>
    <xf numFmtId="0" fontId="2" fillId="0" borderId="1" xfId="3" applyNumberFormat="1" applyFont="1" applyFill="1" applyBorder="1" applyAlignment="1">
      <alignment horizontal="center" vertical="top"/>
    </xf>
    <xf numFmtId="0" fontId="2" fillId="0" borderId="1" xfId="0" applyNumberFormat="1" applyFont="1" applyFill="1" applyBorder="1" applyAlignment="1">
      <alignment horizontal="center" vertical="top"/>
    </xf>
    <xf numFmtId="0" fontId="2" fillId="0" borderId="1" xfId="0" applyNumberFormat="1" applyFont="1" applyFill="1" applyBorder="1" applyAlignment="1">
      <alignment horizontal="left" vertical="top" wrapText="1"/>
    </xf>
    <xf numFmtId="177" fontId="2" fillId="0" borderId="1" xfId="0" applyNumberFormat="1" applyFont="1" applyFill="1" applyBorder="1" applyAlignment="1">
      <alignment horizontal="center" vertical="top"/>
    </xf>
    <xf numFmtId="178" fontId="2" fillId="0" borderId="1" xfId="0" applyNumberFormat="1" applyFont="1" applyFill="1" applyBorder="1" applyAlignment="1">
      <alignment horizontal="center" vertical="top" wrapText="1"/>
    </xf>
    <xf numFmtId="0" fontId="2" fillId="0" borderId="1" xfId="0" applyNumberFormat="1" applyFont="1" applyFill="1" applyBorder="1" applyAlignment="1">
      <alignment vertical="top" wrapText="1"/>
    </xf>
    <xf numFmtId="38" fontId="2" fillId="0" borderId="1" xfId="1" applyFont="1" applyFill="1" applyBorder="1" applyAlignment="1">
      <alignment horizontal="right" vertical="top"/>
    </xf>
    <xf numFmtId="176" fontId="2" fillId="0" borderId="1" xfId="3" applyNumberFormat="1" applyFont="1" applyFill="1" applyBorder="1" applyAlignment="1">
      <alignment horizontal="right" vertical="top"/>
    </xf>
    <xf numFmtId="0" fontId="2" fillId="0" borderId="1" xfId="1" applyNumberFormat="1" applyFont="1" applyFill="1" applyBorder="1" applyAlignment="1">
      <alignment horizontal="right" vertical="top"/>
    </xf>
    <xf numFmtId="0" fontId="2" fillId="0" borderId="1" xfId="0" applyNumberFormat="1" applyFont="1" applyFill="1" applyBorder="1" applyAlignment="1">
      <alignment horizontal="center" vertical="top" wrapText="1"/>
    </xf>
    <xf numFmtId="49" fontId="8" fillId="0" borderId="2" xfId="3" applyNumberFormat="1" applyFont="1" applyBorder="1" applyAlignment="1">
      <alignment horizontal="left" vertical="top"/>
    </xf>
    <xf numFmtId="0" fontId="2" fillId="0" borderId="2" xfId="0" applyNumberFormat="1" applyFont="1" applyFill="1" applyBorder="1" applyAlignment="1">
      <alignment horizontal="center" vertical="top"/>
    </xf>
    <xf numFmtId="49" fontId="8" fillId="0" borderId="1" xfId="3" applyNumberFormat="1" applyFont="1" applyBorder="1" applyAlignment="1">
      <alignment horizontal="left" vertical="top"/>
    </xf>
    <xf numFmtId="0" fontId="6" fillId="2" borderId="1" xfId="0" quotePrefix="1"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6" fillId="3" borderId="1" xfId="1" quotePrefix="1" applyNumberFormat="1" applyFont="1" applyFill="1" applyBorder="1" applyAlignment="1">
      <alignment horizontal="center" vertical="center" wrapText="1"/>
    </xf>
    <xf numFmtId="0" fontId="6" fillId="0" borderId="1" xfId="1" quotePrefix="1" applyNumberFormat="1" applyFont="1" applyFill="1" applyBorder="1" applyAlignment="1">
      <alignment horizontal="center" vertical="center" wrapText="1"/>
    </xf>
    <xf numFmtId="0" fontId="6" fillId="0" borderId="1" xfId="0" quotePrefix="1" applyNumberFormat="1" applyFont="1" applyFill="1" applyBorder="1" applyAlignment="1">
      <alignment horizontal="center" vertical="center" wrapText="1"/>
    </xf>
    <xf numFmtId="0" fontId="1" fillId="0" borderId="0" xfId="0" applyNumberFormat="1" applyFont="1" applyFill="1" applyAlignment="1">
      <alignment horizontal="center" vertical="top" wrapText="1"/>
    </xf>
    <xf numFmtId="0" fontId="3" fillId="2" borderId="1" xfId="0" applyNumberFormat="1" applyFont="1" applyFill="1" applyBorder="1" applyAlignment="1">
      <alignment horizontal="center" vertical="center" wrapText="1"/>
    </xf>
    <xf numFmtId="0" fontId="6" fillId="3" borderId="1" xfId="0" quotePrefix="1" applyNumberFormat="1" applyFont="1" applyFill="1" applyBorder="1" applyAlignment="1">
      <alignment horizontal="center" vertical="center" wrapText="1"/>
    </xf>
  </cellXfs>
  <cellStyles count="4">
    <cellStyle name="桁区切り" xfId="1" builtinId="6"/>
    <cellStyle name="標準" xfId="0" builtinId="0"/>
    <cellStyle name="標準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6"/>
  <sheetViews>
    <sheetView view="pageBreakPreview" topLeftCell="A340" zoomScale="70" zoomScaleNormal="100" zoomScaleSheetLayoutView="70" workbookViewId="0">
      <selection activeCell="D86" sqref="D86:D346"/>
    </sheetView>
  </sheetViews>
  <sheetFormatPr defaultColWidth="6" defaultRowHeight="60" customHeight="1" x14ac:dyDescent="0.15"/>
  <cols>
    <col min="1" max="1" width="10.125" style="1" customWidth="1"/>
    <col min="2" max="2" width="9.625" style="1" customWidth="1"/>
    <col min="3" max="3" width="6.5" style="1" customWidth="1"/>
    <col min="4" max="4" width="12.75" style="1" bestFit="1" customWidth="1"/>
    <col min="5" max="5" width="42.125" style="3" customWidth="1"/>
    <col min="6" max="6" width="27.25" style="3" customWidth="1"/>
    <col min="7" max="7" width="18.625" style="1" customWidth="1"/>
    <col min="8" max="8" width="44.625" style="3" customWidth="1"/>
    <col min="9" max="9" width="15.625" style="1" customWidth="1"/>
    <col min="10" max="10" width="50.625" style="3" customWidth="1"/>
    <col min="11" max="12" width="15.625" style="3" customWidth="1"/>
    <col min="13" max="17" width="8.625" style="4" customWidth="1"/>
    <col min="18" max="18" width="8.625" style="1" customWidth="1"/>
    <col min="19" max="16384" width="6" style="3"/>
  </cols>
  <sheetData>
    <row r="1" spans="1:18" ht="42" customHeight="1" x14ac:dyDescent="0.15">
      <c r="B1" s="2"/>
      <c r="C1" s="2"/>
      <c r="D1" s="2"/>
      <c r="E1" s="26" t="s">
        <v>19</v>
      </c>
      <c r="F1" s="26"/>
      <c r="G1" s="26"/>
      <c r="H1" s="26"/>
      <c r="I1" s="26"/>
      <c r="J1" s="26"/>
      <c r="K1" s="26"/>
      <c r="L1" s="26"/>
      <c r="M1" s="26"/>
      <c r="N1" s="26"/>
      <c r="O1" s="26"/>
      <c r="P1" s="26"/>
      <c r="Q1" s="26"/>
      <c r="R1" s="26"/>
    </row>
    <row r="2" spans="1:18" ht="15" customHeight="1" x14ac:dyDescent="0.15">
      <c r="E2" s="3" t="s">
        <v>8</v>
      </c>
    </row>
    <row r="3" spans="1:18" s="5" customFormat="1" ht="15" customHeight="1" x14ac:dyDescent="0.15">
      <c r="A3" s="20" t="s">
        <v>0</v>
      </c>
      <c r="B3" s="20" t="s">
        <v>1</v>
      </c>
      <c r="C3" s="21" t="s">
        <v>9</v>
      </c>
      <c r="D3" s="22" t="s">
        <v>17</v>
      </c>
      <c r="E3" s="20" t="s">
        <v>2</v>
      </c>
      <c r="F3" s="21" t="s">
        <v>20</v>
      </c>
      <c r="G3" s="20" t="s">
        <v>16</v>
      </c>
      <c r="H3" s="27" t="s">
        <v>10</v>
      </c>
      <c r="I3" s="21" t="s">
        <v>15</v>
      </c>
      <c r="J3" s="27" t="s">
        <v>18</v>
      </c>
      <c r="K3" s="28" t="s">
        <v>3</v>
      </c>
      <c r="L3" s="20" t="s">
        <v>4</v>
      </c>
      <c r="M3" s="23" t="s">
        <v>5</v>
      </c>
      <c r="N3" s="24" t="s">
        <v>21</v>
      </c>
      <c r="O3" s="24" t="s">
        <v>11</v>
      </c>
      <c r="P3" s="24"/>
      <c r="Q3" s="24"/>
      <c r="R3" s="25" t="s">
        <v>6</v>
      </c>
    </row>
    <row r="4" spans="1:18" s="5" customFormat="1" ht="36" customHeight="1" x14ac:dyDescent="0.15">
      <c r="A4" s="20"/>
      <c r="B4" s="20"/>
      <c r="C4" s="21"/>
      <c r="D4" s="22"/>
      <c r="E4" s="20"/>
      <c r="F4" s="21"/>
      <c r="G4" s="20"/>
      <c r="H4" s="27"/>
      <c r="I4" s="21"/>
      <c r="J4" s="27"/>
      <c r="K4" s="28"/>
      <c r="L4" s="20"/>
      <c r="M4" s="23"/>
      <c r="N4" s="24"/>
      <c r="O4" s="6" t="s">
        <v>12</v>
      </c>
      <c r="P4" s="6" t="s">
        <v>13</v>
      </c>
      <c r="Q4" s="6" t="s">
        <v>14</v>
      </c>
      <c r="R4" s="25"/>
    </row>
    <row r="5" spans="1:18" ht="63" customHeight="1" x14ac:dyDescent="0.15">
      <c r="A5" s="7" t="e">
        <f>VLOOKUP(B5,#REF!,75,FALSE)</f>
        <v>#REF!</v>
      </c>
      <c r="B5" s="17" t="s">
        <v>281</v>
      </c>
      <c r="C5" s="8" t="e">
        <f>VLOOKUP(B5,#REF!,76,FALSE)</f>
        <v>#REF!</v>
      </c>
      <c r="D5" s="8" t="e">
        <f t="shared" ref="D5:D14" si="0">IF(C5="KE","市場価格方式","")</f>
        <v>#REF!</v>
      </c>
      <c r="E5" s="9" t="e">
        <f>VLOOKUP(B5,#REF!,9,FALSE)&amp;CHAR(10)&amp;(DBCS(VLOOKUP(B5,#REF!,11,FALSE))&amp;(DBCS(VLOOKUP(B5,#REF!,10,FALSE))))</f>
        <v>#REF!</v>
      </c>
      <c r="F5" s="9" t="e">
        <f>IF(VLOOKUP(B5,#REF!,63,FALSE)="01","航空自衛隊第２補給処調達部長　村岡　良雄","航空自衛隊第２補給処調達部長代理調達管理課長　奥山　英樹")</f>
        <v>#REF!</v>
      </c>
      <c r="G5" s="10" t="e">
        <f>DATEVALUE(VLOOKUP(B5,#REF!,21,FALSE))</f>
        <v>#REF!</v>
      </c>
      <c r="H5" s="9" t="e">
        <f>VLOOKUP(B5,#REF!,18,FALSE)&amp;CHAR(10)&amp;(VLOOKUP(B5,#REF!,19,FALSE))</f>
        <v>#REF!</v>
      </c>
      <c r="I5" s="11" t="e">
        <f>VLOOKUP(H5,#REF!,2,FALSE)</f>
        <v>#REF!</v>
      </c>
      <c r="J5" s="12" t="e">
        <f>VLOOKUP(B5,#REF!,67,FALSE)</f>
        <v>#REF!</v>
      </c>
      <c r="K5" s="13" t="e">
        <f>IF(OR((VLOOKUP(B5,#REF!,66,FALSE)="1"),(VLOOKUP(B5,#REF!,8,FALSE)="1")),"非公開",(VLOOKUP(B5,#REF!,30,"FALSE")))</f>
        <v>#REF!</v>
      </c>
      <c r="L5" s="13" t="e">
        <f>VLOOKUP(B5,#REF!,29,FALSE)</f>
        <v>#REF!</v>
      </c>
      <c r="M5" s="14" t="e">
        <f>IF(OR((VLOOKUP(B5,#REF!,66,FALSE)="1"),(VLOOKUP(B5,#REF!,8,FALSE)="1")),"非公開",(ROUNDDOWN(L5/K5,3)))</f>
        <v>#REF!</v>
      </c>
      <c r="N5" s="15"/>
      <c r="O5" s="15"/>
      <c r="P5" s="15"/>
      <c r="Q5" s="15"/>
      <c r="R5" s="16"/>
    </row>
    <row r="6" spans="1:18" ht="63" customHeight="1" x14ac:dyDescent="0.15">
      <c r="A6" s="7" t="e">
        <f>VLOOKUP(B6,#REF!,75,FALSE)</f>
        <v>#REF!</v>
      </c>
      <c r="B6" s="17" t="s">
        <v>282</v>
      </c>
      <c r="C6" s="8" t="e">
        <f>VLOOKUP(B6,#REF!,76,FALSE)</f>
        <v>#REF!</v>
      </c>
      <c r="D6" s="8" t="e">
        <f t="shared" si="0"/>
        <v>#REF!</v>
      </c>
      <c r="E6" s="9" t="e">
        <f>VLOOKUP(B6,#REF!,9,FALSE)&amp;CHAR(10)&amp;(DBCS(VLOOKUP(B6,#REF!,11,FALSE))&amp;(DBCS(VLOOKUP(B6,#REF!,10,FALSE))))</f>
        <v>#REF!</v>
      </c>
      <c r="F6" s="9" t="e">
        <f>IF(VLOOKUP(B6,#REF!,63,FALSE)="01","航空自衛隊第２補給処調達部長　村岡　良雄","航空自衛隊第２補給処調達部長代理調達管理課長　奥山　英樹")</f>
        <v>#REF!</v>
      </c>
      <c r="G6" s="10" t="e">
        <f>DATEVALUE(VLOOKUP(B6,#REF!,21,FALSE))</f>
        <v>#REF!</v>
      </c>
      <c r="H6" s="9" t="e">
        <f>VLOOKUP(B6,#REF!,18,FALSE)&amp;CHAR(10)&amp;(VLOOKUP(B6,#REF!,19,FALSE))</f>
        <v>#REF!</v>
      </c>
      <c r="I6" s="11" t="e">
        <f>VLOOKUP(H6,#REF!,2,FALSE)</f>
        <v>#REF!</v>
      </c>
      <c r="J6" s="12" t="e">
        <f>VLOOKUP(B6,#REF!,67,FALSE)</f>
        <v>#REF!</v>
      </c>
      <c r="K6" s="13" t="e">
        <f>IF(OR((VLOOKUP(B6,#REF!,66,FALSE)="1"),(VLOOKUP(B6,#REF!,8,FALSE)="1")),"非公開",(VLOOKUP(B6,#REF!,30,"FALSE")))</f>
        <v>#REF!</v>
      </c>
      <c r="L6" s="13" t="e">
        <f>VLOOKUP(B6,#REF!,29,FALSE)</f>
        <v>#REF!</v>
      </c>
      <c r="M6" s="14" t="e">
        <f>IF(OR((VLOOKUP(B6,#REF!,66,FALSE)="1"),(VLOOKUP(B6,#REF!,8,FALSE)="1")),"非公開",(ROUNDDOWN(L6/K6,3)))</f>
        <v>#REF!</v>
      </c>
      <c r="N6" s="15"/>
      <c r="O6" s="15"/>
      <c r="P6" s="15"/>
      <c r="Q6" s="15"/>
      <c r="R6" s="16"/>
    </row>
    <row r="7" spans="1:18" ht="60" customHeight="1" x14ac:dyDescent="0.15">
      <c r="A7" s="7" t="e">
        <f>VLOOKUP(B7,#REF!,75,FALSE)</f>
        <v>#REF!</v>
      </c>
      <c r="B7" s="17" t="s">
        <v>283</v>
      </c>
      <c r="C7" s="8" t="e">
        <f>VLOOKUP(B7,#REF!,76,FALSE)</f>
        <v>#REF!</v>
      </c>
      <c r="D7" s="8" t="e">
        <f t="shared" si="0"/>
        <v>#REF!</v>
      </c>
      <c r="E7" s="9" t="e">
        <f>VLOOKUP(B7,#REF!,9,FALSE)&amp;CHAR(10)&amp;(DBCS(VLOOKUP(B7,#REF!,11,FALSE))&amp;(DBCS(VLOOKUP(B7,#REF!,10,FALSE))))</f>
        <v>#REF!</v>
      </c>
      <c r="F7" s="9" t="e">
        <f>IF(VLOOKUP(B7,#REF!,63,FALSE)="01","航空自衛隊第２補給処調達部長　村岡　良雄","航空自衛隊第２補給処調達部長代理調達管理課長　奥山　英樹")</f>
        <v>#REF!</v>
      </c>
      <c r="G7" s="10" t="e">
        <f>DATEVALUE(VLOOKUP(B7,#REF!,21,FALSE))</f>
        <v>#REF!</v>
      </c>
      <c r="H7" s="9" t="e">
        <f>VLOOKUP(B7,#REF!,18,FALSE)&amp;CHAR(10)&amp;(VLOOKUP(B7,#REF!,19,FALSE))</f>
        <v>#REF!</v>
      </c>
      <c r="I7" s="11" t="e">
        <f>VLOOKUP(H7,#REF!,2,FALSE)</f>
        <v>#REF!</v>
      </c>
      <c r="J7" s="12" t="e">
        <f>VLOOKUP(B7,#REF!,67,FALSE)</f>
        <v>#REF!</v>
      </c>
      <c r="K7" s="13" t="e">
        <f>IF(OR((VLOOKUP(B7,#REF!,66,FALSE)="1"),(VLOOKUP(B7,#REF!,8,FALSE)="1")),"非公開",(VLOOKUP(B7,#REF!,30,"FALSE")))</f>
        <v>#REF!</v>
      </c>
      <c r="L7" s="13" t="e">
        <f>VLOOKUP(B7,#REF!,29,FALSE)</f>
        <v>#REF!</v>
      </c>
      <c r="M7" s="14" t="e">
        <f>IF(OR((VLOOKUP(B7,#REF!,66,FALSE)="1"),(VLOOKUP(B7,#REF!,8,FALSE)="1")),"非公開",(ROUNDDOWN(L7/K7,3)))</f>
        <v>#REF!</v>
      </c>
      <c r="N7" s="15"/>
      <c r="O7" s="15"/>
      <c r="P7" s="15"/>
      <c r="Q7" s="15"/>
      <c r="R7" s="16"/>
    </row>
    <row r="8" spans="1:18" ht="60" customHeight="1" x14ac:dyDescent="0.15">
      <c r="A8" s="7" t="e">
        <f>VLOOKUP(B8,#REF!,75,FALSE)</f>
        <v>#REF!</v>
      </c>
      <c r="B8" s="17" t="s">
        <v>284</v>
      </c>
      <c r="C8" s="8" t="e">
        <f>VLOOKUP(B8,#REF!,76,FALSE)</f>
        <v>#REF!</v>
      </c>
      <c r="D8" s="8" t="e">
        <f t="shared" si="0"/>
        <v>#REF!</v>
      </c>
      <c r="E8" s="9" t="e">
        <f>VLOOKUP(B8,#REF!,9,FALSE)&amp;CHAR(10)&amp;(DBCS(VLOOKUP(B8,#REF!,11,FALSE))&amp;(DBCS(VLOOKUP(B8,#REF!,10,FALSE))))</f>
        <v>#REF!</v>
      </c>
      <c r="F8" s="9" t="e">
        <f>IF(VLOOKUP(B8,#REF!,63,FALSE)="01","航空自衛隊第２補給処調達部長　村岡　良雄","航空自衛隊第２補給処調達部長代理調達管理課長　奥山　英樹")</f>
        <v>#REF!</v>
      </c>
      <c r="G8" s="10" t="e">
        <f>DATEVALUE(VLOOKUP(B8,#REF!,21,FALSE))</f>
        <v>#REF!</v>
      </c>
      <c r="H8" s="9" t="e">
        <f>VLOOKUP(B8,#REF!,18,FALSE)&amp;CHAR(10)&amp;(VLOOKUP(B8,#REF!,19,FALSE))</f>
        <v>#REF!</v>
      </c>
      <c r="I8" s="11" t="e">
        <f>VLOOKUP(H8,#REF!,2,FALSE)</f>
        <v>#REF!</v>
      </c>
      <c r="J8" s="12" t="e">
        <f>VLOOKUP(B8,#REF!,67,FALSE)</f>
        <v>#REF!</v>
      </c>
      <c r="K8" s="13" t="e">
        <f>IF(OR((VLOOKUP(B8,#REF!,66,FALSE)="1"),(VLOOKUP(B8,#REF!,8,FALSE)="1")),"非公開",(VLOOKUP(B8,#REF!,30,"FALSE")))</f>
        <v>#REF!</v>
      </c>
      <c r="L8" s="13" t="e">
        <f>VLOOKUP(B8,#REF!,29,FALSE)</f>
        <v>#REF!</v>
      </c>
      <c r="M8" s="14" t="e">
        <f>IF(OR((VLOOKUP(B8,#REF!,66,FALSE)="1"),(VLOOKUP(B8,#REF!,8,FALSE)="1")),"非公開",(ROUNDDOWN(L8/K8,3)))</f>
        <v>#REF!</v>
      </c>
      <c r="N8" s="15"/>
      <c r="O8" s="15"/>
      <c r="P8" s="15"/>
      <c r="Q8" s="15"/>
      <c r="R8" s="16"/>
    </row>
    <row r="9" spans="1:18" ht="60" customHeight="1" x14ac:dyDescent="0.15">
      <c r="A9" s="7" t="e">
        <f>VLOOKUP(B9,#REF!,75,FALSE)</f>
        <v>#REF!</v>
      </c>
      <c r="B9" s="17" t="s">
        <v>285</v>
      </c>
      <c r="C9" s="8" t="e">
        <f>VLOOKUP(B9,#REF!,76,FALSE)</f>
        <v>#REF!</v>
      </c>
      <c r="D9" s="8" t="e">
        <f t="shared" si="0"/>
        <v>#REF!</v>
      </c>
      <c r="E9" s="9" t="e">
        <f>VLOOKUP(B9,#REF!,9,FALSE)&amp;CHAR(10)&amp;(DBCS(VLOOKUP(B9,#REF!,11,FALSE))&amp;(DBCS(VLOOKUP(B9,#REF!,10,FALSE))))</f>
        <v>#REF!</v>
      </c>
      <c r="F9" s="9" t="e">
        <f>IF(VLOOKUP(B9,#REF!,63,FALSE)="01","航空自衛隊第２補給処調達部長　村岡　良雄","航空自衛隊第２補給処調達部長代理調達管理課長　奥山　英樹")</f>
        <v>#REF!</v>
      </c>
      <c r="G9" s="10" t="e">
        <f>DATEVALUE(VLOOKUP(B9,#REF!,21,FALSE))</f>
        <v>#REF!</v>
      </c>
      <c r="H9" s="9" t="e">
        <f>VLOOKUP(B9,#REF!,18,FALSE)&amp;CHAR(10)&amp;(VLOOKUP(B9,#REF!,19,FALSE))</f>
        <v>#REF!</v>
      </c>
      <c r="I9" s="11" t="e">
        <f>VLOOKUP(H9,#REF!,2,FALSE)</f>
        <v>#REF!</v>
      </c>
      <c r="J9" s="12" t="e">
        <f>VLOOKUP(B9,#REF!,67,FALSE)</f>
        <v>#REF!</v>
      </c>
      <c r="K9" s="13" t="e">
        <f>IF(OR((VLOOKUP(B9,#REF!,66,FALSE)="1"),(VLOOKUP(B9,#REF!,8,FALSE)="1")),"非公開",(VLOOKUP(B9,#REF!,30,"FALSE")))</f>
        <v>#REF!</v>
      </c>
      <c r="L9" s="13" t="e">
        <f>VLOOKUP(B9,#REF!,29,FALSE)</f>
        <v>#REF!</v>
      </c>
      <c r="M9" s="14" t="e">
        <f>IF(OR((VLOOKUP(B9,#REF!,66,FALSE)="1"),(VLOOKUP(B9,#REF!,8,FALSE)="1")),"非公開",(ROUNDDOWN(L9/K9,3)))</f>
        <v>#REF!</v>
      </c>
      <c r="N9" s="15"/>
      <c r="O9" s="15"/>
      <c r="P9" s="15"/>
      <c r="Q9" s="15"/>
      <c r="R9" s="16"/>
    </row>
    <row r="10" spans="1:18" ht="60" customHeight="1" x14ac:dyDescent="0.15">
      <c r="A10" s="7" t="e">
        <f>VLOOKUP(B10,#REF!,75,FALSE)</f>
        <v>#REF!</v>
      </c>
      <c r="B10" s="17" t="s">
        <v>286</v>
      </c>
      <c r="C10" s="8" t="e">
        <f>VLOOKUP(B10,#REF!,76,FALSE)</f>
        <v>#REF!</v>
      </c>
      <c r="D10" s="8" t="e">
        <f t="shared" si="0"/>
        <v>#REF!</v>
      </c>
      <c r="E10" s="9" t="e">
        <f>VLOOKUP(B10,#REF!,9,FALSE)&amp;CHAR(10)&amp;(DBCS(VLOOKUP(B10,#REF!,11,FALSE))&amp;(DBCS(VLOOKUP(B10,#REF!,10,FALSE))))</f>
        <v>#REF!</v>
      </c>
      <c r="F10" s="9" t="e">
        <f>IF(VLOOKUP(B10,#REF!,63,FALSE)="01","航空自衛隊第２補給処調達部長　村岡　良雄","航空自衛隊第２補給処調達部長代理調達管理課長　奥山　英樹")</f>
        <v>#REF!</v>
      </c>
      <c r="G10" s="10" t="e">
        <f>DATEVALUE(VLOOKUP(B10,#REF!,21,FALSE))</f>
        <v>#REF!</v>
      </c>
      <c r="H10" s="9" t="e">
        <f>VLOOKUP(B10,#REF!,18,FALSE)&amp;CHAR(10)&amp;(VLOOKUP(B10,#REF!,19,FALSE))</f>
        <v>#REF!</v>
      </c>
      <c r="I10" s="11" t="e">
        <f>VLOOKUP(H10,#REF!,2,FALSE)</f>
        <v>#REF!</v>
      </c>
      <c r="J10" s="12" t="e">
        <f>VLOOKUP(B10,#REF!,67,FALSE)</f>
        <v>#REF!</v>
      </c>
      <c r="K10" s="13" t="e">
        <f>IF(OR((VLOOKUP(B10,#REF!,66,FALSE)="1"),(VLOOKUP(B10,#REF!,8,FALSE)="1")),"非公開",(VLOOKUP(B10,#REF!,30,"FALSE")))</f>
        <v>#REF!</v>
      </c>
      <c r="L10" s="13" t="e">
        <f>VLOOKUP(B10,#REF!,29,FALSE)</f>
        <v>#REF!</v>
      </c>
      <c r="M10" s="14" t="e">
        <f>IF(OR((VLOOKUP(B10,#REF!,66,FALSE)="1"),(VLOOKUP(B10,#REF!,8,FALSE)="1")),"非公開",(ROUNDDOWN(L10/K10,3)))</f>
        <v>#REF!</v>
      </c>
      <c r="N10" s="15"/>
      <c r="O10" s="15"/>
      <c r="P10" s="15"/>
      <c r="Q10" s="15"/>
      <c r="R10" s="16"/>
    </row>
    <row r="11" spans="1:18" ht="60" customHeight="1" x14ac:dyDescent="0.15">
      <c r="A11" s="7" t="e">
        <f>VLOOKUP(B11,#REF!,75,FALSE)</f>
        <v>#REF!</v>
      </c>
      <c r="B11" s="17" t="s">
        <v>287</v>
      </c>
      <c r="C11" s="8" t="e">
        <f>VLOOKUP(B11,#REF!,76,FALSE)</f>
        <v>#REF!</v>
      </c>
      <c r="D11" s="8" t="e">
        <f t="shared" si="0"/>
        <v>#REF!</v>
      </c>
      <c r="E11" s="9" t="e">
        <f>VLOOKUP(B11,#REF!,9,FALSE)&amp;CHAR(10)&amp;(DBCS(VLOOKUP(B11,#REF!,11,FALSE))&amp;(DBCS(VLOOKUP(B11,#REF!,10,FALSE))))</f>
        <v>#REF!</v>
      </c>
      <c r="F11" s="9" t="e">
        <f>IF(VLOOKUP(B11,#REF!,63,FALSE)="01","航空自衛隊第２補給処調達部長　村岡　良雄","航空自衛隊第２補給処調達部長代理調達管理課長　奥山　英樹")</f>
        <v>#REF!</v>
      </c>
      <c r="G11" s="10" t="e">
        <f>DATEVALUE(VLOOKUP(B11,#REF!,21,FALSE))</f>
        <v>#REF!</v>
      </c>
      <c r="H11" s="9" t="e">
        <f>VLOOKUP(B11,#REF!,18,FALSE)&amp;CHAR(10)&amp;(VLOOKUP(B11,#REF!,19,FALSE))</f>
        <v>#REF!</v>
      </c>
      <c r="I11" s="11" t="e">
        <f>VLOOKUP(H11,#REF!,2,FALSE)</f>
        <v>#REF!</v>
      </c>
      <c r="J11" s="12" t="e">
        <f>VLOOKUP(B11,#REF!,67,FALSE)</f>
        <v>#REF!</v>
      </c>
      <c r="K11" s="13" t="e">
        <f>IF(OR((VLOOKUP(B11,#REF!,66,FALSE)="1"),(VLOOKUP(B11,#REF!,8,FALSE)="1")),"非公開",(VLOOKUP(B11,#REF!,30,"FALSE")))</f>
        <v>#REF!</v>
      </c>
      <c r="L11" s="13" t="e">
        <f>VLOOKUP(B11,#REF!,29,FALSE)</f>
        <v>#REF!</v>
      </c>
      <c r="M11" s="14" t="e">
        <f>IF(OR((VLOOKUP(B11,#REF!,66,FALSE)="1"),(VLOOKUP(B11,#REF!,8,FALSE)="1")),"非公開",(ROUNDDOWN(L11/K11,3)))</f>
        <v>#REF!</v>
      </c>
      <c r="N11" s="15"/>
      <c r="O11" s="15"/>
      <c r="P11" s="15"/>
      <c r="Q11" s="15"/>
      <c r="R11" s="16"/>
    </row>
    <row r="12" spans="1:18" ht="60" customHeight="1" x14ac:dyDescent="0.15">
      <c r="A12" s="7" t="e">
        <f>VLOOKUP(B12,#REF!,75,FALSE)</f>
        <v>#REF!</v>
      </c>
      <c r="B12" s="17" t="s">
        <v>288</v>
      </c>
      <c r="C12" s="8" t="e">
        <f>VLOOKUP(B12,#REF!,76,FALSE)</f>
        <v>#REF!</v>
      </c>
      <c r="D12" s="8" t="e">
        <f t="shared" si="0"/>
        <v>#REF!</v>
      </c>
      <c r="E12" s="9" t="e">
        <f>VLOOKUP(B12,#REF!,9,FALSE)&amp;CHAR(10)&amp;(DBCS(VLOOKUP(B12,#REF!,11,FALSE))&amp;(DBCS(VLOOKUP(B12,#REF!,10,FALSE))))</f>
        <v>#REF!</v>
      </c>
      <c r="F12" s="9" t="e">
        <f>IF(VLOOKUP(B12,#REF!,63,FALSE)="01","航空自衛隊第２補給処調達部長　村岡　良雄","航空自衛隊第２補給処調達部長代理調達管理課長　奥山　英樹")</f>
        <v>#REF!</v>
      </c>
      <c r="G12" s="10" t="e">
        <f>DATEVALUE(VLOOKUP(B12,#REF!,21,FALSE))</f>
        <v>#REF!</v>
      </c>
      <c r="H12" s="9" t="e">
        <f>VLOOKUP(B12,#REF!,18,FALSE)&amp;CHAR(10)&amp;(VLOOKUP(B12,#REF!,19,FALSE))</f>
        <v>#REF!</v>
      </c>
      <c r="I12" s="11" t="e">
        <f>VLOOKUP(H12,#REF!,2,FALSE)</f>
        <v>#REF!</v>
      </c>
      <c r="J12" s="12" t="e">
        <f>VLOOKUP(B12,#REF!,67,FALSE)</f>
        <v>#REF!</v>
      </c>
      <c r="K12" s="13" t="e">
        <f>IF(OR((VLOOKUP(B12,#REF!,66,FALSE)="1"),(VLOOKUP(B12,#REF!,8,FALSE)="1")),"非公開",(VLOOKUP(B12,#REF!,30,"FALSE")))</f>
        <v>#REF!</v>
      </c>
      <c r="L12" s="13" t="e">
        <f>VLOOKUP(B12,#REF!,29,FALSE)</f>
        <v>#REF!</v>
      </c>
      <c r="M12" s="14" t="e">
        <f>IF(OR((VLOOKUP(B12,#REF!,66,FALSE)="1"),(VLOOKUP(B12,#REF!,8,FALSE)="1")),"非公開",(ROUNDDOWN(L12/K12,3)))</f>
        <v>#REF!</v>
      </c>
      <c r="N12" s="15"/>
      <c r="O12" s="15"/>
      <c r="P12" s="15"/>
      <c r="Q12" s="15"/>
      <c r="R12" s="16"/>
    </row>
    <row r="13" spans="1:18" ht="60" customHeight="1" x14ac:dyDescent="0.15">
      <c r="A13" s="7" t="e">
        <f>VLOOKUP(B13,#REF!,75,FALSE)</f>
        <v>#REF!</v>
      </c>
      <c r="B13" s="17" t="s">
        <v>289</v>
      </c>
      <c r="C13" s="8" t="e">
        <f>VLOOKUP(B13,#REF!,76,FALSE)</f>
        <v>#REF!</v>
      </c>
      <c r="D13" s="8" t="e">
        <f t="shared" si="0"/>
        <v>#REF!</v>
      </c>
      <c r="E13" s="9" t="e">
        <f>VLOOKUP(B13,#REF!,9,FALSE)&amp;CHAR(10)&amp;(DBCS(VLOOKUP(B13,#REF!,11,FALSE))&amp;(DBCS(VLOOKUP(B13,#REF!,10,FALSE))))</f>
        <v>#REF!</v>
      </c>
      <c r="F13" s="9" t="e">
        <f>IF(VLOOKUP(B13,#REF!,63,FALSE)="01","航空自衛隊第２補給処調達部長　村岡　良雄","航空自衛隊第２補給処調達部長代理調達管理課長　奥山　英樹")</f>
        <v>#REF!</v>
      </c>
      <c r="G13" s="10" t="e">
        <f>DATEVALUE(VLOOKUP(B13,#REF!,21,FALSE))</f>
        <v>#REF!</v>
      </c>
      <c r="H13" s="9" t="e">
        <f>VLOOKUP(B13,#REF!,18,FALSE)&amp;CHAR(10)&amp;(VLOOKUP(B13,#REF!,19,FALSE))</f>
        <v>#REF!</v>
      </c>
      <c r="I13" s="11" t="e">
        <f>VLOOKUP(H13,#REF!,2,FALSE)</f>
        <v>#REF!</v>
      </c>
      <c r="J13" s="12" t="e">
        <f>VLOOKUP(B13,#REF!,67,FALSE)</f>
        <v>#REF!</v>
      </c>
      <c r="K13" s="13" t="e">
        <f>IF(OR((VLOOKUP(B13,#REF!,66,FALSE)="1"),(VLOOKUP(B13,#REF!,8,FALSE)="1")),"非公開",(VLOOKUP(B13,#REF!,30,"FALSE")))</f>
        <v>#REF!</v>
      </c>
      <c r="L13" s="13" t="e">
        <f>VLOOKUP(B13,#REF!,29,FALSE)</f>
        <v>#REF!</v>
      </c>
      <c r="M13" s="14" t="e">
        <f>IF(OR((VLOOKUP(B13,#REF!,66,FALSE)="1"),(VLOOKUP(B13,#REF!,8,FALSE)="1")),"非公開",(ROUNDDOWN(L13/K13,3)))</f>
        <v>#REF!</v>
      </c>
      <c r="N13" s="15"/>
      <c r="O13" s="15"/>
      <c r="P13" s="15"/>
      <c r="Q13" s="15"/>
      <c r="R13" s="16"/>
    </row>
    <row r="14" spans="1:18" ht="60" customHeight="1" x14ac:dyDescent="0.15">
      <c r="A14" s="7" t="e">
        <f>VLOOKUP(B14,#REF!,75,FALSE)</f>
        <v>#REF!</v>
      </c>
      <c r="B14" s="17" t="s">
        <v>290</v>
      </c>
      <c r="C14" s="8" t="e">
        <f>VLOOKUP(B14,#REF!,76,FALSE)</f>
        <v>#REF!</v>
      </c>
      <c r="D14" s="8" t="e">
        <f t="shared" si="0"/>
        <v>#REF!</v>
      </c>
      <c r="E14" s="9" t="e">
        <f>VLOOKUP(B14,#REF!,9,FALSE)&amp;CHAR(10)&amp;(DBCS(VLOOKUP(B14,#REF!,11,FALSE))&amp;(DBCS(VLOOKUP(B14,#REF!,10,FALSE))))</f>
        <v>#REF!</v>
      </c>
      <c r="F14" s="9" t="e">
        <f>IF(VLOOKUP(B14,#REF!,63,FALSE)="01","航空自衛隊第２補給処調達部長　村岡　良雄","航空自衛隊第２補給処調達部長代理調達管理課長　奥山　英樹")</f>
        <v>#REF!</v>
      </c>
      <c r="G14" s="10" t="e">
        <f>DATEVALUE(VLOOKUP(B14,#REF!,21,FALSE))</f>
        <v>#REF!</v>
      </c>
      <c r="H14" s="9" t="e">
        <f>VLOOKUP(B14,#REF!,18,FALSE)&amp;CHAR(10)&amp;(VLOOKUP(B14,#REF!,19,FALSE))</f>
        <v>#REF!</v>
      </c>
      <c r="I14" s="11" t="e">
        <f>VLOOKUP(H14,#REF!,2,FALSE)</f>
        <v>#REF!</v>
      </c>
      <c r="J14" s="12" t="e">
        <f>VLOOKUP(B14,#REF!,67,FALSE)</f>
        <v>#REF!</v>
      </c>
      <c r="K14" s="13" t="e">
        <f>IF(OR((VLOOKUP(B14,#REF!,66,FALSE)="1"),(VLOOKUP(B14,#REF!,8,FALSE)="1")),"非公開",(VLOOKUP(B14,#REF!,30,"FALSE")))</f>
        <v>#REF!</v>
      </c>
      <c r="L14" s="13" t="e">
        <f>VLOOKUP(B14,#REF!,29,FALSE)</f>
        <v>#REF!</v>
      </c>
      <c r="M14" s="14" t="e">
        <f>IF(OR((VLOOKUP(B14,#REF!,66,FALSE)="1"),(VLOOKUP(B14,#REF!,8,FALSE)="1")),"非公開",(ROUNDDOWN(L14/K14,3)))</f>
        <v>#REF!</v>
      </c>
      <c r="N14" s="15"/>
      <c r="O14" s="15"/>
      <c r="P14" s="15"/>
      <c r="Q14" s="15"/>
      <c r="R14" s="16"/>
    </row>
    <row r="15" spans="1:18" ht="60" customHeight="1" x14ac:dyDescent="0.15">
      <c r="A15" s="7" t="e">
        <f>VLOOKUP(B15,#REF!,75,FALSE)</f>
        <v>#REF!</v>
      </c>
      <c r="B15" s="18" t="s">
        <v>291</v>
      </c>
      <c r="C15" s="8" t="e">
        <f>VLOOKUP(B15,#REF!,76,FALSE)</f>
        <v>#REF!</v>
      </c>
      <c r="D15" s="8"/>
      <c r="E15" s="9" t="e">
        <f>VLOOKUP(B15,#REF!,9,FALSE)&amp;CHAR(10)&amp;(DBCS(VLOOKUP(B15,#REF!,11,FALSE))&amp;(DBCS(VLOOKUP(B15,#REF!,10,FALSE))))</f>
        <v>#REF!</v>
      </c>
      <c r="F15" s="9" t="e">
        <f>IF(VLOOKUP(B15,#REF!,63,FALSE)="01","航空自衛隊第２補給処調達部長　村岡　良雄","航空自衛隊第２補給処調達部長代理調達管理課長　奥山　英樹")</f>
        <v>#REF!</v>
      </c>
      <c r="G15" s="10" t="e">
        <f>DATEVALUE(VLOOKUP(B15,#REF!,21,FALSE))</f>
        <v>#REF!</v>
      </c>
      <c r="H15" s="9" t="e">
        <f>VLOOKUP(B15,#REF!,18,FALSE)&amp;CHAR(10)&amp;(VLOOKUP(B15,#REF!,19,FALSE))</f>
        <v>#REF!</v>
      </c>
      <c r="I15" s="11" t="e">
        <f>VLOOKUP(H15,#REF!,2,FALSE)</f>
        <v>#REF!</v>
      </c>
      <c r="J15" s="12" t="e">
        <f>VLOOKUP(B15,#REF!,67,FALSE)</f>
        <v>#REF!</v>
      </c>
      <c r="K15" s="13" t="e">
        <f>IF(OR((VLOOKUP(B15,#REF!,66,FALSE)="1"),(VLOOKUP(B15,#REF!,8,FALSE)="1")),"非公開",(VLOOKUP(B15,#REF!,30,"FALSE")))</f>
        <v>#REF!</v>
      </c>
      <c r="L15" s="13" t="e">
        <f>VLOOKUP(B15,#REF!,29,FALSE)</f>
        <v>#REF!</v>
      </c>
      <c r="M15" s="14" t="e">
        <f>IF(OR((VLOOKUP(B15,#REF!,66,FALSE)="1"),(VLOOKUP(B15,#REF!,8,FALSE)="1")),"非公開",(ROUNDDOWN(L15/K15,3)))</f>
        <v>#REF!</v>
      </c>
      <c r="N15" s="15"/>
      <c r="O15" s="15"/>
      <c r="P15" s="15"/>
      <c r="Q15" s="15"/>
      <c r="R15" s="16"/>
    </row>
    <row r="16" spans="1:18" ht="60" customHeight="1" x14ac:dyDescent="0.15">
      <c r="A16" s="7" t="e">
        <f>VLOOKUP(B16,#REF!,75,FALSE)</f>
        <v>#REF!</v>
      </c>
      <c r="B16" s="18" t="s">
        <v>292</v>
      </c>
      <c r="C16" s="8" t="e">
        <f>VLOOKUP(B16,#REF!,76,FALSE)</f>
        <v>#REF!</v>
      </c>
      <c r="D16" s="8"/>
      <c r="E16" s="9" t="e">
        <f>VLOOKUP(B16,#REF!,9,FALSE)&amp;CHAR(10)&amp;(DBCS(VLOOKUP(B16,#REF!,11,FALSE))&amp;(DBCS(VLOOKUP(B16,#REF!,10,FALSE))))</f>
        <v>#REF!</v>
      </c>
      <c r="F16" s="9" t="e">
        <f>IF(VLOOKUP(B16,#REF!,63,FALSE)="01","航空自衛隊第２補給処調達部長　村岡　良雄","航空自衛隊第２補給処調達部長代理調達管理課長　奥山　英樹")</f>
        <v>#REF!</v>
      </c>
      <c r="G16" s="10" t="e">
        <f>DATEVALUE(VLOOKUP(B16,#REF!,21,FALSE))</f>
        <v>#REF!</v>
      </c>
      <c r="H16" s="9" t="e">
        <f>VLOOKUP(B16,#REF!,18,FALSE)&amp;CHAR(10)&amp;(VLOOKUP(B16,#REF!,19,FALSE))</f>
        <v>#REF!</v>
      </c>
      <c r="I16" s="11" t="e">
        <f>VLOOKUP(H16,#REF!,2,FALSE)</f>
        <v>#REF!</v>
      </c>
      <c r="J16" s="12" t="e">
        <f>VLOOKUP(B16,#REF!,67,FALSE)</f>
        <v>#REF!</v>
      </c>
      <c r="K16" s="13" t="e">
        <f>IF(OR((VLOOKUP(B16,#REF!,66,FALSE)="1"),(VLOOKUP(B16,#REF!,8,FALSE)="1")),"非公開",(VLOOKUP(B16,#REF!,30,"FALSE")))</f>
        <v>#REF!</v>
      </c>
      <c r="L16" s="13" t="e">
        <f>VLOOKUP(B16,#REF!,29,FALSE)</f>
        <v>#REF!</v>
      </c>
      <c r="M16" s="14" t="e">
        <f>IF(OR((VLOOKUP(B16,#REF!,66,FALSE)="1"),(VLOOKUP(B16,#REF!,8,FALSE)="1")),"非公開",(ROUNDDOWN(L16/K16,3)))</f>
        <v>#REF!</v>
      </c>
      <c r="N16" s="15"/>
      <c r="O16" s="15"/>
      <c r="P16" s="15"/>
      <c r="Q16" s="15"/>
      <c r="R16" s="16"/>
    </row>
    <row r="17" spans="1:18" ht="60" customHeight="1" x14ac:dyDescent="0.15">
      <c r="A17" s="7" t="e">
        <f>VLOOKUP(B17,#REF!,75,FALSE)</f>
        <v>#REF!</v>
      </c>
      <c r="B17" s="18" t="s">
        <v>293</v>
      </c>
      <c r="C17" s="8" t="e">
        <f>VLOOKUP(B17,#REF!,76,FALSE)</f>
        <v>#REF!</v>
      </c>
      <c r="D17" s="8"/>
      <c r="E17" s="9" t="e">
        <f>VLOOKUP(B17,#REF!,9,FALSE)&amp;CHAR(10)&amp;(DBCS(VLOOKUP(B17,#REF!,11,FALSE))&amp;(DBCS(VLOOKUP(B17,#REF!,10,FALSE))))</f>
        <v>#REF!</v>
      </c>
      <c r="F17" s="9" t="e">
        <f>IF(VLOOKUP(B17,#REF!,63,FALSE)="01","航空自衛隊第２補給処調達部長　村岡　良雄","航空自衛隊第２補給処調達部長代理調達管理課長　奥山　英樹")</f>
        <v>#REF!</v>
      </c>
      <c r="G17" s="10" t="e">
        <f>DATEVALUE(VLOOKUP(B17,#REF!,21,FALSE))</f>
        <v>#REF!</v>
      </c>
      <c r="H17" s="9" t="e">
        <f>VLOOKUP(B17,#REF!,18,FALSE)&amp;CHAR(10)&amp;(VLOOKUP(B17,#REF!,19,FALSE))</f>
        <v>#REF!</v>
      </c>
      <c r="I17" s="11" t="e">
        <f>VLOOKUP(H17,#REF!,2,FALSE)</f>
        <v>#REF!</v>
      </c>
      <c r="J17" s="12" t="e">
        <f>VLOOKUP(B17,#REF!,67,FALSE)</f>
        <v>#REF!</v>
      </c>
      <c r="K17" s="13" t="e">
        <f>IF(OR((VLOOKUP(B17,#REF!,66,FALSE)="1"),(VLOOKUP(B17,#REF!,8,FALSE)="1")),"非公開",(VLOOKUP(B17,#REF!,30,"FALSE")))</f>
        <v>#REF!</v>
      </c>
      <c r="L17" s="13" t="e">
        <f>VLOOKUP(B17,#REF!,29,FALSE)</f>
        <v>#REF!</v>
      </c>
      <c r="M17" s="14" t="e">
        <f>IF(OR((VLOOKUP(B17,#REF!,66,FALSE)="1"),(VLOOKUP(B17,#REF!,8,FALSE)="1")),"非公開",(ROUNDDOWN(L17/K17,3)))</f>
        <v>#REF!</v>
      </c>
      <c r="N17" s="15"/>
      <c r="O17" s="15"/>
      <c r="P17" s="15"/>
      <c r="Q17" s="15"/>
      <c r="R17" s="16"/>
    </row>
    <row r="18" spans="1:18" ht="60" customHeight="1" x14ac:dyDescent="0.15">
      <c r="A18" s="7" t="e">
        <f>VLOOKUP(B18,#REF!,75,FALSE)</f>
        <v>#REF!</v>
      </c>
      <c r="B18" s="18" t="s">
        <v>294</v>
      </c>
      <c r="C18" s="8" t="e">
        <f>VLOOKUP(B18,#REF!,76,FALSE)</f>
        <v>#REF!</v>
      </c>
      <c r="D18" s="8"/>
      <c r="E18" s="9" t="e">
        <f>VLOOKUP(B18,#REF!,9,FALSE)&amp;CHAR(10)&amp;(DBCS(VLOOKUP(B18,#REF!,11,FALSE))&amp;(DBCS(VLOOKUP(B18,#REF!,10,FALSE))))</f>
        <v>#REF!</v>
      </c>
      <c r="F18" s="9" t="e">
        <f>IF(VLOOKUP(B18,#REF!,63,FALSE)="01","航空自衛隊第２補給処調達部長　村岡　良雄","航空自衛隊第２補給処調達部長代理調達管理課長　奥山　英樹")</f>
        <v>#REF!</v>
      </c>
      <c r="G18" s="10" t="e">
        <f>DATEVALUE(VLOOKUP(B18,#REF!,21,FALSE))</f>
        <v>#REF!</v>
      </c>
      <c r="H18" s="9" t="e">
        <f>VLOOKUP(B18,#REF!,18,FALSE)&amp;CHAR(10)&amp;(VLOOKUP(B18,#REF!,19,FALSE))</f>
        <v>#REF!</v>
      </c>
      <c r="I18" s="11" t="e">
        <f>VLOOKUP(H18,#REF!,2,FALSE)</f>
        <v>#REF!</v>
      </c>
      <c r="J18" s="12" t="e">
        <f>VLOOKUP(B18,#REF!,67,FALSE)</f>
        <v>#REF!</v>
      </c>
      <c r="K18" s="13" t="e">
        <f>IF(OR((VLOOKUP(B18,#REF!,66,FALSE)="1"),(VLOOKUP(B18,#REF!,8,FALSE)="1")),"非公開",(VLOOKUP(B18,#REF!,30,"FALSE")))</f>
        <v>#REF!</v>
      </c>
      <c r="L18" s="13" t="e">
        <f>VLOOKUP(B18,#REF!,29,FALSE)</f>
        <v>#REF!</v>
      </c>
      <c r="M18" s="14" t="e">
        <f>IF(OR((VLOOKUP(B18,#REF!,66,FALSE)="1"),(VLOOKUP(B18,#REF!,8,FALSE)="1")),"非公開",(ROUNDDOWN(L18/K18,3)))</f>
        <v>#REF!</v>
      </c>
      <c r="N18" s="15"/>
      <c r="O18" s="15"/>
      <c r="P18" s="15"/>
      <c r="Q18" s="15"/>
      <c r="R18" s="16"/>
    </row>
    <row r="19" spans="1:18" ht="60" customHeight="1" x14ac:dyDescent="0.15">
      <c r="A19" s="7" t="e">
        <f>VLOOKUP(B19,#REF!,75,FALSE)</f>
        <v>#REF!</v>
      </c>
      <c r="B19" s="17" t="s">
        <v>295</v>
      </c>
      <c r="C19" s="8" t="e">
        <f>VLOOKUP(B19,#REF!,76,FALSE)</f>
        <v>#REF!</v>
      </c>
      <c r="D19" s="8" t="e">
        <f t="shared" ref="D19:D48" si="1">IF(C19="KE","市場価格方式","")</f>
        <v>#REF!</v>
      </c>
      <c r="E19" s="9" t="e">
        <f>VLOOKUP(B19,#REF!,9,FALSE)&amp;CHAR(10)&amp;(DBCS(VLOOKUP(B19,#REF!,11,FALSE))&amp;(DBCS(VLOOKUP(B19,#REF!,10,FALSE))))</f>
        <v>#REF!</v>
      </c>
      <c r="F19" s="9" t="e">
        <f>IF(VLOOKUP(B19,#REF!,63,FALSE)="01","航空自衛隊第２補給処調達部長　村岡　良雄","航空自衛隊第２補給処調達部長代理調達管理課長　奥山　英樹")</f>
        <v>#REF!</v>
      </c>
      <c r="G19" s="10" t="e">
        <f>DATEVALUE(VLOOKUP(B19,#REF!,21,FALSE))</f>
        <v>#REF!</v>
      </c>
      <c r="H19" s="9" t="e">
        <f>VLOOKUP(B19,#REF!,18,FALSE)&amp;CHAR(10)&amp;(VLOOKUP(B19,#REF!,19,FALSE))</f>
        <v>#REF!</v>
      </c>
      <c r="I19" s="11" t="e">
        <f>VLOOKUP(H19,#REF!,2,FALSE)</f>
        <v>#REF!</v>
      </c>
      <c r="J19" s="12" t="e">
        <f>VLOOKUP(B19,#REF!,67,FALSE)</f>
        <v>#REF!</v>
      </c>
      <c r="K19" s="13" t="e">
        <f>IF(OR((VLOOKUP(B19,#REF!,66,FALSE)="1"),(VLOOKUP(B19,#REF!,8,FALSE)="1")),"非公開",(VLOOKUP(B19,#REF!,30,"FALSE")))</f>
        <v>#REF!</v>
      </c>
      <c r="L19" s="13" t="e">
        <f>VLOOKUP(B19,#REF!,29,FALSE)</f>
        <v>#REF!</v>
      </c>
      <c r="M19" s="14" t="e">
        <f>IF(OR((VLOOKUP(B19,#REF!,66,FALSE)="1"),(VLOOKUP(B19,#REF!,8,FALSE)="1")),"非公開",(ROUNDDOWN(L19/K19,3)))</f>
        <v>#REF!</v>
      </c>
      <c r="N19" s="15"/>
      <c r="O19" s="15"/>
      <c r="P19" s="15"/>
      <c r="Q19" s="15"/>
      <c r="R19" s="16" t="s">
        <v>7</v>
      </c>
    </row>
    <row r="20" spans="1:18" ht="60" customHeight="1" x14ac:dyDescent="0.15">
      <c r="A20" s="7" t="e">
        <f>VLOOKUP(B20,#REF!,75,FALSE)</f>
        <v>#REF!</v>
      </c>
      <c r="B20" s="17" t="s">
        <v>296</v>
      </c>
      <c r="C20" s="8" t="e">
        <f>VLOOKUP(B20,#REF!,76,FALSE)</f>
        <v>#REF!</v>
      </c>
      <c r="D20" s="8" t="e">
        <f t="shared" si="1"/>
        <v>#REF!</v>
      </c>
      <c r="E20" s="9" t="e">
        <f>VLOOKUP(B20,#REF!,9,FALSE)&amp;CHAR(10)&amp;(DBCS(VLOOKUP(B20,#REF!,11,FALSE))&amp;(DBCS(VLOOKUP(B20,#REF!,10,FALSE))))</f>
        <v>#REF!</v>
      </c>
      <c r="F20" s="9" t="e">
        <f>IF(VLOOKUP(B20,#REF!,63,FALSE)="01","航空自衛隊第２補給処調達部長　村岡　良雄","航空自衛隊第２補給処調達部長代理調達管理課長　奥山　英樹")</f>
        <v>#REF!</v>
      </c>
      <c r="G20" s="10" t="e">
        <f>DATEVALUE(VLOOKUP(B20,#REF!,21,FALSE))</f>
        <v>#REF!</v>
      </c>
      <c r="H20" s="9" t="e">
        <f>VLOOKUP(B20,#REF!,18,FALSE)&amp;CHAR(10)&amp;(VLOOKUP(B20,#REF!,19,FALSE))</f>
        <v>#REF!</v>
      </c>
      <c r="I20" s="11" t="e">
        <f>VLOOKUP(H20,#REF!,2,FALSE)</f>
        <v>#REF!</v>
      </c>
      <c r="J20" s="12" t="e">
        <f>VLOOKUP(B20,#REF!,67,FALSE)</f>
        <v>#REF!</v>
      </c>
      <c r="K20" s="13" t="e">
        <f>IF(OR((VLOOKUP(B20,#REF!,66,FALSE)="1"),(VLOOKUP(B20,#REF!,8,FALSE)="1")),"非公開",(VLOOKUP(B20,#REF!,30,"FALSE")))</f>
        <v>#REF!</v>
      </c>
      <c r="L20" s="13" t="e">
        <f>VLOOKUP(B20,#REF!,29,FALSE)</f>
        <v>#REF!</v>
      </c>
      <c r="M20" s="14" t="e">
        <f>IF(OR((VLOOKUP(B20,#REF!,66,FALSE)="1"),(VLOOKUP(B20,#REF!,8,FALSE)="1")),"非公開",(ROUNDDOWN(L20/K20,3)))</f>
        <v>#REF!</v>
      </c>
      <c r="N20" s="15"/>
      <c r="O20" s="15"/>
      <c r="P20" s="15"/>
      <c r="Q20" s="15"/>
      <c r="R20" s="16"/>
    </row>
    <row r="21" spans="1:18" ht="60" customHeight="1" x14ac:dyDescent="0.15">
      <c r="A21" s="7" t="e">
        <f>VLOOKUP(B21,#REF!,75,FALSE)</f>
        <v>#REF!</v>
      </c>
      <c r="B21" s="17" t="s">
        <v>297</v>
      </c>
      <c r="C21" s="8" t="e">
        <f>VLOOKUP(B21,#REF!,76,FALSE)</f>
        <v>#REF!</v>
      </c>
      <c r="D21" s="8" t="e">
        <f t="shared" si="1"/>
        <v>#REF!</v>
      </c>
      <c r="E21" s="9" t="e">
        <f>VLOOKUP(B21,#REF!,9,FALSE)&amp;CHAR(10)&amp;(DBCS(VLOOKUP(B21,#REF!,11,FALSE))&amp;(DBCS(VLOOKUP(B21,#REF!,10,FALSE))))</f>
        <v>#REF!</v>
      </c>
      <c r="F21" s="9" t="e">
        <f>IF(VLOOKUP(B21,#REF!,63,FALSE)="01","航空自衛隊第２補給処調達部長　村岡　良雄","航空自衛隊第２補給処調達部長代理調達管理課長　奥山　英樹")</f>
        <v>#REF!</v>
      </c>
      <c r="G21" s="10" t="e">
        <f>DATEVALUE(VLOOKUP(B21,#REF!,21,FALSE))</f>
        <v>#REF!</v>
      </c>
      <c r="H21" s="9" t="e">
        <f>VLOOKUP(B21,#REF!,18,FALSE)&amp;CHAR(10)&amp;(VLOOKUP(B21,#REF!,19,FALSE))</f>
        <v>#REF!</v>
      </c>
      <c r="I21" s="11" t="e">
        <f>VLOOKUP(H21,#REF!,2,FALSE)</f>
        <v>#REF!</v>
      </c>
      <c r="J21" s="12" t="e">
        <f>VLOOKUP(B21,#REF!,67,FALSE)</f>
        <v>#REF!</v>
      </c>
      <c r="K21" s="13" t="e">
        <f>IF(OR((VLOOKUP(B21,#REF!,66,FALSE)="1"),(VLOOKUP(B21,#REF!,8,FALSE)="1")),"非公開",(VLOOKUP(B21,#REF!,30,"FALSE")))</f>
        <v>#REF!</v>
      </c>
      <c r="L21" s="13" t="e">
        <f>VLOOKUP(B21,#REF!,29,FALSE)</f>
        <v>#REF!</v>
      </c>
      <c r="M21" s="14" t="e">
        <f>IF(OR((VLOOKUP(B21,#REF!,66,FALSE)="1"),(VLOOKUP(B21,#REF!,8,FALSE)="1")),"非公開",(ROUNDDOWN(L21/K21,3)))</f>
        <v>#REF!</v>
      </c>
      <c r="N21" s="15"/>
      <c r="O21" s="15"/>
      <c r="P21" s="15"/>
      <c r="Q21" s="15"/>
      <c r="R21" s="16"/>
    </row>
    <row r="22" spans="1:18" ht="60" customHeight="1" x14ac:dyDescent="0.15">
      <c r="A22" s="7" t="e">
        <f>VLOOKUP(B22,#REF!,75,FALSE)</f>
        <v>#REF!</v>
      </c>
      <c r="B22" s="17" t="s">
        <v>298</v>
      </c>
      <c r="C22" s="8" t="e">
        <f>VLOOKUP(B22,#REF!,76,FALSE)</f>
        <v>#REF!</v>
      </c>
      <c r="D22" s="8" t="e">
        <f t="shared" si="1"/>
        <v>#REF!</v>
      </c>
      <c r="E22" s="9" t="e">
        <f>VLOOKUP(B22,#REF!,9,FALSE)&amp;CHAR(10)&amp;(DBCS(VLOOKUP(B22,#REF!,11,FALSE))&amp;(DBCS(VLOOKUP(B22,#REF!,10,FALSE))))</f>
        <v>#REF!</v>
      </c>
      <c r="F22" s="9" t="e">
        <f>IF(VLOOKUP(B22,#REF!,63,FALSE)="01","航空自衛隊第２補給処調達部長　村岡　良雄","航空自衛隊第２補給処調達部長代理調達管理課長　奥山　英樹")</f>
        <v>#REF!</v>
      </c>
      <c r="G22" s="10" t="e">
        <f>DATEVALUE(VLOOKUP(B22,#REF!,21,FALSE))</f>
        <v>#REF!</v>
      </c>
      <c r="H22" s="9" t="e">
        <f>VLOOKUP(B22,#REF!,18,FALSE)&amp;CHAR(10)&amp;(VLOOKUP(B22,#REF!,19,FALSE))</f>
        <v>#REF!</v>
      </c>
      <c r="I22" s="11" t="e">
        <f>VLOOKUP(H22,#REF!,2,FALSE)</f>
        <v>#REF!</v>
      </c>
      <c r="J22" s="12" t="e">
        <f>VLOOKUP(B22,#REF!,67,FALSE)</f>
        <v>#REF!</v>
      </c>
      <c r="K22" s="13" t="e">
        <f>IF(OR((VLOOKUP(B22,#REF!,66,FALSE)="1"),(VLOOKUP(B22,#REF!,8,FALSE)="1")),"非公開",(VLOOKUP(B22,#REF!,30,"FALSE")))</f>
        <v>#REF!</v>
      </c>
      <c r="L22" s="13" t="e">
        <f>VLOOKUP(B22,#REF!,29,FALSE)</f>
        <v>#REF!</v>
      </c>
      <c r="M22" s="14" t="e">
        <f>IF(OR((VLOOKUP(B22,#REF!,66,FALSE)="1"),(VLOOKUP(B22,#REF!,8,FALSE)="1")),"非公開",(ROUNDDOWN(L22/K22,3)))</f>
        <v>#REF!</v>
      </c>
      <c r="N22" s="15"/>
      <c r="O22" s="15"/>
      <c r="P22" s="15"/>
      <c r="Q22" s="15"/>
      <c r="R22" s="16"/>
    </row>
    <row r="23" spans="1:18" ht="60" customHeight="1" x14ac:dyDescent="0.15">
      <c r="A23" s="7" t="e">
        <f>VLOOKUP(B23,#REF!,75,FALSE)</f>
        <v>#REF!</v>
      </c>
      <c r="B23" s="17" t="s">
        <v>299</v>
      </c>
      <c r="C23" s="8" t="e">
        <f>VLOOKUP(B23,#REF!,76,FALSE)</f>
        <v>#REF!</v>
      </c>
      <c r="D23" s="8" t="e">
        <f t="shared" si="1"/>
        <v>#REF!</v>
      </c>
      <c r="E23" s="9" t="e">
        <f>VLOOKUP(B23,#REF!,9,FALSE)&amp;CHAR(10)&amp;(DBCS(VLOOKUP(B23,#REF!,11,FALSE))&amp;(DBCS(VLOOKUP(B23,#REF!,10,FALSE))))</f>
        <v>#REF!</v>
      </c>
      <c r="F23" s="9" t="e">
        <f>IF(VLOOKUP(B23,#REF!,63,FALSE)="01","航空自衛隊第２補給処調達部長　村岡　良雄","航空自衛隊第２補給処調達部長代理調達管理課長　奥山　英樹")</f>
        <v>#REF!</v>
      </c>
      <c r="G23" s="10" t="e">
        <f>DATEVALUE(VLOOKUP(B23,#REF!,21,FALSE))</f>
        <v>#REF!</v>
      </c>
      <c r="H23" s="9" t="e">
        <f>VLOOKUP(B23,#REF!,18,FALSE)&amp;CHAR(10)&amp;(VLOOKUP(B23,#REF!,19,FALSE))</f>
        <v>#REF!</v>
      </c>
      <c r="I23" s="11" t="e">
        <f>VLOOKUP(H23,#REF!,2,FALSE)</f>
        <v>#REF!</v>
      </c>
      <c r="J23" s="12" t="e">
        <f>VLOOKUP(B23,#REF!,67,FALSE)</f>
        <v>#REF!</v>
      </c>
      <c r="K23" s="13" t="e">
        <f>IF(OR((VLOOKUP(B23,#REF!,66,FALSE)="1"),(VLOOKUP(B23,#REF!,8,FALSE)="1")),"非公開",(VLOOKUP(B23,#REF!,30,"FALSE")))</f>
        <v>#REF!</v>
      </c>
      <c r="L23" s="13" t="e">
        <f>VLOOKUP(B23,#REF!,29,FALSE)</f>
        <v>#REF!</v>
      </c>
      <c r="M23" s="14" t="e">
        <f>IF(OR((VLOOKUP(B23,#REF!,66,FALSE)="1"),(VLOOKUP(B23,#REF!,8,FALSE)="1")),"非公開",(ROUNDDOWN(L23/K23,3)))</f>
        <v>#REF!</v>
      </c>
      <c r="N23" s="15"/>
      <c r="O23" s="15"/>
      <c r="P23" s="15"/>
      <c r="Q23" s="15"/>
      <c r="R23" s="16"/>
    </row>
    <row r="24" spans="1:18" ht="60" customHeight="1" x14ac:dyDescent="0.15">
      <c r="A24" s="7" t="e">
        <f>VLOOKUP(B24,#REF!,75,FALSE)</f>
        <v>#REF!</v>
      </c>
      <c r="B24" s="17" t="s">
        <v>300</v>
      </c>
      <c r="C24" s="8" t="e">
        <f>VLOOKUP(B24,#REF!,76,FALSE)</f>
        <v>#REF!</v>
      </c>
      <c r="D24" s="8" t="e">
        <f t="shared" si="1"/>
        <v>#REF!</v>
      </c>
      <c r="E24" s="9" t="e">
        <f>VLOOKUP(B24,#REF!,9,FALSE)&amp;CHAR(10)&amp;(DBCS(VLOOKUP(B24,#REF!,11,FALSE))&amp;(DBCS(VLOOKUP(B24,#REF!,10,FALSE))))</f>
        <v>#REF!</v>
      </c>
      <c r="F24" s="9" t="e">
        <f>IF(VLOOKUP(B24,#REF!,63,FALSE)="01","航空自衛隊第２補給処調達部長　村岡　良雄","航空自衛隊第２補給処調達部長代理調達管理課長　奥山　英樹")</f>
        <v>#REF!</v>
      </c>
      <c r="G24" s="10" t="e">
        <f>DATEVALUE(VLOOKUP(B24,#REF!,21,FALSE))</f>
        <v>#REF!</v>
      </c>
      <c r="H24" s="9" t="e">
        <f>VLOOKUP(B24,#REF!,18,FALSE)&amp;CHAR(10)&amp;(VLOOKUP(B24,#REF!,19,FALSE))</f>
        <v>#REF!</v>
      </c>
      <c r="I24" s="11" t="e">
        <f>VLOOKUP(H24,#REF!,2,FALSE)</f>
        <v>#REF!</v>
      </c>
      <c r="J24" s="12" t="e">
        <f>VLOOKUP(B24,#REF!,67,FALSE)</f>
        <v>#REF!</v>
      </c>
      <c r="K24" s="13" t="e">
        <f>IF(OR((VLOOKUP(B24,#REF!,66,FALSE)="1"),(VLOOKUP(B24,#REF!,8,FALSE)="1")),"非公開",(VLOOKUP(B24,#REF!,30,"FALSE")))</f>
        <v>#REF!</v>
      </c>
      <c r="L24" s="13" t="e">
        <f>VLOOKUP(B24,#REF!,29,FALSE)</f>
        <v>#REF!</v>
      </c>
      <c r="M24" s="14" t="e">
        <f>IF(OR((VLOOKUP(B24,#REF!,66,FALSE)="1"),(VLOOKUP(B24,#REF!,8,FALSE)="1")),"非公開",(ROUNDDOWN(L24/K24,3)))</f>
        <v>#REF!</v>
      </c>
      <c r="N24" s="15"/>
      <c r="O24" s="15"/>
      <c r="P24" s="15"/>
      <c r="Q24" s="15"/>
      <c r="R24" s="16"/>
    </row>
    <row r="25" spans="1:18" ht="60" customHeight="1" x14ac:dyDescent="0.15">
      <c r="A25" s="7" t="e">
        <f>VLOOKUP(B25,#REF!,75,FALSE)</f>
        <v>#REF!</v>
      </c>
      <c r="B25" s="17" t="s">
        <v>301</v>
      </c>
      <c r="C25" s="8" t="e">
        <f>VLOOKUP(B25,#REF!,76,FALSE)</f>
        <v>#REF!</v>
      </c>
      <c r="D25" s="8" t="e">
        <f t="shared" si="1"/>
        <v>#REF!</v>
      </c>
      <c r="E25" s="9" t="e">
        <f>VLOOKUP(B25,#REF!,9,FALSE)&amp;CHAR(10)&amp;(DBCS(VLOOKUP(B25,#REF!,11,FALSE))&amp;(DBCS(VLOOKUP(B25,#REF!,10,FALSE))))</f>
        <v>#REF!</v>
      </c>
      <c r="F25" s="9" t="e">
        <f>IF(VLOOKUP(B25,#REF!,63,FALSE)="01","航空自衛隊第２補給処調達部長　村岡　良雄","航空自衛隊第２補給処調達部長代理調達管理課長　奥山　英樹")</f>
        <v>#REF!</v>
      </c>
      <c r="G25" s="10" t="e">
        <f>DATEVALUE(VLOOKUP(B25,#REF!,21,FALSE))</f>
        <v>#REF!</v>
      </c>
      <c r="H25" s="9" t="e">
        <f>VLOOKUP(B25,#REF!,18,FALSE)&amp;CHAR(10)&amp;(VLOOKUP(B25,#REF!,19,FALSE))</f>
        <v>#REF!</v>
      </c>
      <c r="I25" s="11" t="e">
        <f>VLOOKUP(H25,#REF!,2,FALSE)</f>
        <v>#REF!</v>
      </c>
      <c r="J25" s="12" t="e">
        <f>VLOOKUP(B25,#REF!,67,FALSE)</f>
        <v>#REF!</v>
      </c>
      <c r="K25" s="13" t="e">
        <f>IF(OR((VLOOKUP(B25,#REF!,66,FALSE)="1"),(VLOOKUP(B25,#REF!,8,FALSE)="1")),"非公開",(VLOOKUP(B25,#REF!,30,"FALSE")))</f>
        <v>#REF!</v>
      </c>
      <c r="L25" s="13" t="e">
        <f>VLOOKUP(B25,#REF!,29,FALSE)</f>
        <v>#REF!</v>
      </c>
      <c r="M25" s="14" t="e">
        <f>IF(OR((VLOOKUP(B25,#REF!,66,FALSE)="1"),(VLOOKUP(B25,#REF!,8,FALSE)="1")),"非公開",(ROUNDDOWN(L25/K25,3)))</f>
        <v>#REF!</v>
      </c>
      <c r="N25" s="15"/>
      <c r="O25" s="15"/>
      <c r="P25" s="15"/>
      <c r="Q25" s="15"/>
      <c r="R25" s="16"/>
    </row>
    <row r="26" spans="1:18" ht="60" customHeight="1" x14ac:dyDescent="0.15">
      <c r="A26" s="7" t="e">
        <f>VLOOKUP(B26,#REF!,75,FALSE)</f>
        <v>#REF!</v>
      </c>
      <c r="B26" s="17" t="s">
        <v>302</v>
      </c>
      <c r="C26" s="8" t="e">
        <f>VLOOKUP(B26,#REF!,76,FALSE)</f>
        <v>#REF!</v>
      </c>
      <c r="D26" s="8" t="e">
        <f t="shared" si="1"/>
        <v>#REF!</v>
      </c>
      <c r="E26" s="9" t="e">
        <f>VLOOKUP(B26,#REF!,9,FALSE)&amp;CHAR(10)&amp;(DBCS(VLOOKUP(B26,#REF!,11,FALSE))&amp;(DBCS(VLOOKUP(B26,#REF!,10,FALSE))))</f>
        <v>#REF!</v>
      </c>
      <c r="F26" s="9" t="e">
        <f>IF(VLOOKUP(B26,#REF!,63,FALSE)="01","航空自衛隊第２補給処調達部長　村岡　良雄","航空自衛隊第２補給処調達部長代理調達管理課長　奥山　英樹")</f>
        <v>#REF!</v>
      </c>
      <c r="G26" s="10" t="e">
        <f>DATEVALUE(VLOOKUP(B26,#REF!,21,FALSE))</f>
        <v>#REF!</v>
      </c>
      <c r="H26" s="9" t="e">
        <f>VLOOKUP(B26,#REF!,18,FALSE)&amp;CHAR(10)&amp;(VLOOKUP(B26,#REF!,19,FALSE))</f>
        <v>#REF!</v>
      </c>
      <c r="I26" s="11" t="e">
        <f>VLOOKUP(H26,#REF!,2,FALSE)</f>
        <v>#REF!</v>
      </c>
      <c r="J26" s="12" t="e">
        <f>VLOOKUP(B26,#REF!,67,FALSE)</f>
        <v>#REF!</v>
      </c>
      <c r="K26" s="13" t="e">
        <f>IF(OR((VLOOKUP(B26,#REF!,66,FALSE)="1"),(VLOOKUP(B26,#REF!,8,FALSE)="1")),"非公開",(VLOOKUP(B26,#REF!,30,"FALSE")))</f>
        <v>#REF!</v>
      </c>
      <c r="L26" s="13" t="e">
        <f>VLOOKUP(B26,#REF!,29,FALSE)</f>
        <v>#REF!</v>
      </c>
      <c r="M26" s="14" t="e">
        <f>IF(OR((VLOOKUP(B26,#REF!,66,FALSE)="1"),(VLOOKUP(B26,#REF!,8,FALSE)="1")),"非公開",(ROUNDDOWN(L26/K26,3)))</f>
        <v>#REF!</v>
      </c>
      <c r="N26" s="15"/>
      <c r="O26" s="15"/>
      <c r="P26" s="15"/>
      <c r="Q26" s="15"/>
      <c r="R26" s="16"/>
    </row>
    <row r="27" spans="1:18" ht="60" customHeight="1" x14ac:dyDescent="0.15">
      <c r="A27" s="7" t="e">
        <f>VLOOKUP(B27,#REF!,75,FALSE)</f>
        <v>#REF!</v>
      </c>
      <c r="B27" s="17" t="s">
        <v>303</v>
      </c>
      <c r="C27" s="8" t="e">
        <f>VLOOKUP(B27,#REF!,76,FALSE)</f>
        <v>#REF!</v>
      </c>
      <c r="D27" s="8" t="e">
        <f t="shared" si="1"/>
        <v>#REF!</v>
      </c>
      <c r="E27" s="9" t="e">
        <f>VLOOKUP(B27,#REF!,9,FALSE)&amp;CHAR(10)&amp;(DBCS(VLOOKUP(B27,#REF!,11,FALSE))&amp;(DBCS(VLOOKUP(B27,#REF!,10,FALSE))))</f>
        <v>#REF!</v>
      </c>
      <c r="F27" s="9" t="e">
        <f>IF(VLOOKUP(B27,#REF!,63,FALSE)="01","航空自衛隊第２補給処調達部長　村岡　良雄","航空自衛隊第２補給処調達部長代理調達管理課長　奥山　英樹")</f>
        <v>#REF!</v>
      </c>
      <c r="G27" s="10" t="e">
        <f>DATEVALUE(VLOOKUP(B27,#REF!,21,FALSE))</f>
        <v>#REF!</v>
      </c>
      <c r="H27" s="9" t="e">
        <f>VLOOKUP(B27,#REF!,18,FALSE)&amp;CHAR(10)&amp;(VLOOKUP(B27,#REF!,19,FALSE))</f>
        <v>#REF!</v>
      </c>
      <c r="I27" s="11" t="e">
        <f>VLOOKUP(H27,#REF!,2,FALSE)</f>
        <v>#REF!</v>
      </c>
      <c r="J27" s="12" t="e">
        <f>VLOOKUP(B27,#REF!,67,FALSE)</f>
        <v>#REF!</v>
      </c>
      <c r="K27" s="13" t="e">
        <f>IF(OR((VLOOKUP(B27,#REF!,66,FALSE)="1"),(VLOOKUP(B27,#REF!,8,FALSE)="1")),"非公開",(VLOOKUP(B27,#REF!,30,"FALSE")))</f>
        <v>#REF!</v>
      </c>
      <c r="L27" s="13" t="e">
        <f>VLOOKUP(B27,#REF!,29,FALSE)</f>
        <v>#REF!</v>
      </c>
      <c r="M27" s="14" t="e">
        <f>IF(OR((VLOOKUP(B27,#REF!,66,FALSE)="1"),(VLOOKUP(B27,#REF!,8,FALSE)="1")),"非公開",(ROUNDDOWN(L27/K27,3)))</f>
        <v>#REF!</v>
      </c>
      <c r="N27" s="15"/>
      <c r="O27" s="15"/>
      <c r="P27" s="15"/>
      <c r="Q27" s="15"/>
      <c r="R27" s="16"/>
    </row>
    <row r="28" spans="1:18" ht="60" customHeight="1" x14ac:dyDescent="0.15">
      <c r="A28" s="7" t="e">
        <f>VLOOKUP(B28,#REF!,75,FALSE)</f>
        <v>#REF!</v>
      </c>
      <c r="B28" s="17" t="s">
        <v>304</v>
      </c>
      <c r="C28" s="8" t="e">
        <f>VLOOKUP(B28,#REF!,76,FALSE)</f>
        <v>#REF!</v>
      </c>
      <c r="D28" s="8" t="e">
        <f t="shared" si="1"/>
        <v>#REF!</v>
      </c>
      <c r="E28" s="9" t="e">
        <f>VLOOKUP(B28,#REF!,9,FALSE)&amp;CHAR(10)&amp;(DBCS(VLOOKUP(B28,#REF!,11,FALSE))&amp;(DBCS(VLOOKUP(B28,#REF!,10,FALSE))))</f>
        <v>#REF!</v>
      </c>
      <c r="F28" s="9" t="e">
        <f>IF(VLOOKUP(B28,#REF!,63,FALSE)="01","航空自衛隊第２補給処調達部長　村岡　良雄","航空自衛隊第２補給処調達部長代理調達管理課長　奥山　英樹")</f>
        <v>#REF!</v>
      </c>
      <c r="G28" s="10" t="e">
        <f>DATEVALUE(VLOOKUP(B28,#REF!,21,FALSE))</f>
        <v>#REF!</v>
      </c>
      <c r="H28" s="9" t="e">
        <f>VLOOKUP(B28,#REF!,18,FALSE)&amp;CHAR(10)&amp;(VLOOKUP(B28,#REF!,19,FALSE))</f>
        <v>#REF!</v>
      </c>
      <c r="I28" s="11" t="e">
        <f>VLOOKUP(H28,#REF!,2,FALSE)</f>
        <v>#REF!</v>
      </c>
      <c r="J28" s="12" t="e">
        <f>VLOOKUP(B28,#REF!,67,FALSE)</f>
        <v>#REF!</v>
      </c>
      <c r="K28" s="13" t="e">
        <f>IF(OR((VLOOKUP(B28,#REF!,66,FALSE)="1"),(VLOOKUP(B28,#REF!,8,FALSE)="1")),"非公開",(VLOOKUP(B28,#REF!,30,"FALSE")))</f>
        <v>#REF!</v>
      </c>
      <c r="L28" s="13" t="e">
        <f>VLOOKUP(B28,#REF!,29,FALSE)</f>
        <v>#REF!</v>
      </c>
      <c r="M28" s="14" t="e">
        <f>IF(OR((VLOOKUP(B28,#REF!,66,FALSE)="1"),(VLOOKUP(B28,#REF!,8,FALSE)="1")),"非公開",(ROUNDDOWN(L28/K28,3)))</f>
        <v>#REF!</v>
      </c>
      <c r="N28" s="15"/>
      <c r="O28" s="15"/>
      <c r="P28" s="15"/>
      <c r="Q28" s="15"/>
      <c r="R28" s="16"/>
    </row>
    <row r="29" spans="1:18" ht="60" customHeight="1" x14ac:dyDescent="0.15">
      <c r="A29" s="7" t="e">
        <f>VLOOKUP(B29,#REF!,75,FALSE)</f>
        <v>#REF!</v>
      </c>
      <c r="B29" s="17" t="s">
        <v>305</v>
      </c>
      <c r="C29" s="8" t="e">
        <f>VLOOKUP(B29,#REF!,76,FALSE)</f>
        <v>#REF!</v>
      </c>
      <c r="D29" s="8" t="e">
        <f t="shared" si="1"/>
        <v>#REF!</v>
      </c>
      <c r="E29" s="9" t="e">
        <f>VLOOKUP(B29,#REF!,9,FALSE)&amp;CHAR(10)&amp;(DBCS(VLOOKUP(B29,#REF!,11,FALSE))&amp;(DBCS(VLOOKUP(B29,#REF!,10,FALSE))))</f>
        <v>#REF!</v>
      </c>
      <c r="F29" s="9" t="e">
        <f>IF(VLOOKUP(B29,#REF!,63,FALSE)="01","航空自衛隊第２補給処調達部長　村岡　良雄","航空自衛隊第２補給処調達部長代理調達管理課長　奥山　英樹")</f>
        <v>#REF!</v>
      </c>
      <c r="G29" s="10" t="e">
        <f>DATEVALUE(VLOOKUP(B29,#REF!,21,FALSE))</f>
        <v>#REF!</v>
      </c>
      <c r="H29" s="9" t="e">
        <f>VLOOKUP(B29,#REF!,18,FALSE)&amp;CHAR(10)&amp;(VLOOKUP(B29,#REF!,19,FALSE))</f>
        <v>#REF!</v>
      </c>
      <c r="I29" s="11" t="e">
        <f>VLOOKUP(H29,#REF!,2,FALSE)</f>
        <v>#REF!</v>
      </c>
      <c r="J29" s="12" t="e">
        <f>VLOOKUP(B29,#REF!,67,FALSE)</f>
        <v>#REF!</v>
      </c>
      <c r="K29" s="13" t="e">
        <f>IF(OR((VLOOKUP(B29,#REF!,66,FALSE)="1"),(VLOOKUP(B29,#REF!,8,FALSE)="1")),"非公開",(VLOOKUP(B29,#REF!,30,"FALSE")))</f>
        <v>#REF!</v>
      </c>
      <c r="L29" s="13" t="e">
        <f>VLOOKUP(B29,#REF!,29,FALSE)</f>
        <v>#REF!</v>
      </c>
      <c r="M29" s="14" t="e">
        <f>IF(OR((VLOOKUP(B29,#REF!,66,FALSE)="1"),(VLOOKUP(B29,#REF!,8,FALSE)="1")),"非公開",(ROUNDDOWN(L29/K29,3)))</f>
        <v>#REF!</v>
      </c>
      <c r="N29" s="15"/>
      <c r="O29" s="15"/>
      <c r="P29" s="15"/>
      <c r="Q29" s="15"/>
      <c r="R29" s="16"/>
    </row>
    <row r="30" spans="1:18" ht="60" customHeight="1" x14ac:dyDescent="0.15">
      <c r="A30" s="7" t="e">
        <f>VLOOKUP(B30,#REF!,75,FALSE)</f>
        <v>#REF!</v>
      </c>
      <c r="B30" s="17" t="s">
        <v>306</v>
      </c>
      <c r="C30" s="8" t="e">
        <f>VLOOKUP(B30,#REF!,76,FALSE)</f>
        <v>#REF!</v>
      </c>
      <c r="D30" s="8" t="e">
        <f t="shared" si="1"/>
        <v>#REF!</v>
      </c>
      <c r="E30" s="9" t="e">
        <f>VLOOKUP(B30,#REF!,9,FALSE)&amp;CHAR(10)&amp;(DBCS(VLOOKUP(B30,#REF!,11,FALSE))&amp;(DBCS(VLOOKUP(B30,#REF!,10,FALSE))))</f>
        <v>#REF!</v>
      </c>
      <c r="F30" s="9" t="e">
        <f>IF(VLOOKUP(B30,#REF!,63,FALSE)="01","航空自衛隊第２補給処調達部長　村岡　良雄","航空自衛隊第２補給処調達部長代理調達管理課長　奥山　英樹")</f>
        <v>#REF!</v>
      </c>
      <c r="G30" s="10" t="e">
        <f>DATEVALUE(VLOOKUP(B30,#REF!,21,FALSE))</f>
        <v>#REF!</v>
      </c>
      <c r="H30" s="9" t="e">
        <f>VLOOKUP(B30,#REF!,18,FALSE)&amp;CHAR(10)&amp;(VLOOKUP(B30,#REF!,19,FALSE))</f>
        <v>#REF!</v>
      </c>
      <c r="I30" s="11" t="e">
        <f>VLOOKUP(H30,#REF!,2,FALSE)</f>
        <v>#REF!</v>
      </c>
      <c r="J30" s="12" t="e">
        <f>VLOOKUP(B30,#REF!,67,FALSE)</f>
        <v>#REF!</v>
      </c>
      <c r="K30" s="13" t="e">
        <f>IF(OR((VLOOKUP(B30,#REF!,66,FALSE)="1"),(VLOOKUP(B30,#REF!,8,FALSE)="1")),"非公開",(VLOOKUP(B30,#REF!,30,"FALSE")))</f>
        <v>#REF!</v>
      </c>
      <c r="L30" s="13" t="e">
        <f>VLOOKUP(B30,#REF!,29,FALSE)</f>
        <v>#REF!</v>
      </c>
      <c r="M30" s="14" t="e">
        <f>IF(OR((VLOOKUP(B30,#REF!,66,FALSE)="1"),(VLOOKUP(B30,#REF!,8,FALSE)="1")),"非公開",(ROUNDDOWN(L30/K30,3)))</f>
        <v>#REF!</v>
      </c>
      <c r="N30" s="15"/>
      <c r="O30" s="15"/>
      <c r="P30" s="15"/>
      <c r="Q30" s="15"/>
      <c r="R30" s="16"/>
    </row>
    <row r="31" spans="1:18" ht="60" customHeight="1" x14ac:dyDescent="0.15">
      <c r="A31" s="7" t="e">
        <f>VLOOKUP(B31,#REF!,75,FALSE)</f>
        <v>#REF!</v>
      </c>
      <c r="B31" s="17" t="s">
        <v>307</v>
      </c>
      <c r="C31" s="8" t="e">
        <f>VLOOKUP(B31,#REF!,76,FALSE)</f>
        <v>#REF!</v>
      </c>
      <c r="D31" s="8" t="e">
        <f t="shared" si="1"/>
        <v>#REF!</v>
      </c>
      <c r="E31" s="9" t="e">
        <f>VLOOKUP(B31,#REF!,9,FALSE)&amp;CHAR(10)&amp;(DBCS(VLOOKUP(B31,#REF!,11,FALSE))&amp;(DBCS(VLOOKUP(B31,#REF!,10,FALSE))))</f>
        <v>#REF!</v>
      </c>
      <c r="F31" s="9" t="e">
        <f>IF(VLOOKUP(B31,#REF!,63,FALSE)="01","航空自衛隊第２補給処調達部長　村岡　良雄","航空自衛隊第２補給処調達部長代理調達管理課長　奥山　英樹")</f>
        <v>#REF!</v>
      </c>
      <c r="G31" s="10" t="e">
        <f>DATEVALUE(VLOOKUP(B31,#REF!,21,FALSE))</f>
        <v>#REF!</v>
      </c>
      <c r="H31" s="9" t="e">
        <f>VLOOKUP(B31,#REF!,18,FALSE)&amp;CHAR(10)&amp;(VLOOKUP(B31,#REF!,19,FALSE))</f>
        <v>#REF!</v>
      </c>
      <c r="I31" s="11" t="e">
        <f>VLOOKUP(H31,#REF!,2,FALSE)</f>
        <v>#REF!</v>
      </c>
      <c r="J31" s="12" t="e">
        <f>VLOOKUP(B31,#REF!,67,FALSE)</f>
        <v>#REF!</v>
      </c>
      <c r="K31" s="13" t="e">
        <f>IF(OR((VLOOKUP(B31,#REF!,66,FALSE)="1"),(VLOOKUP(B31,#REF!,8,FALSE)="1")),"非公開",(VLOOKUP(B31,#REF!,30,"FALSE")))</f>
        <v>#REF!</v>
      </c>
      <c r="L31" s="13" t="e">
        <f>VLOOKUP(B31,#REF!,29,FALSE)</f>
        <v>#REF!</v>
      </c>
      <c r="M31" s="14" t="e">
        <f>IF(OR((VLOOKUP(B31,#REF!,66,FALSE)="1"),(VLOOKUP(B31,#REF!,8,FALSE)="1")),"非公開",(ROUNDDOWN(L31/K31,3)))</f>
        <v>#REF!</v>
      </c>
      <c r="N31" s="15"/>
      <c r="O31" s="15"/>
      <c r="P31" s="15"/>
      <c r="Q31" s="15"/>
      <c r="R31" s="16"/>
    </row>
    <row r="32" spans="1:18" ht="60" customHeight="1" x14ac:dyDescent="0.15">
      <c r="A32" s="7" t="e">
        <f>VLOOKUP(B32,#REF!,75,FALSE)</f>
        <v>#REF!</v>
      </c>
      <c r="B32" s="17" t="s">
        <v>308</v>
      </c>
      <c r="C32" s="8" t="e">
        <f>VLOOKUP(B32,#REF!,76,FALSE)</f>
        <v>#REF!</v>
      </c>
      <c r="D32" s="8" t="e">
        <f t="shared" si="1"/>
        <v>#REF!</v>
      </c>
      <c r="E32" s="9" t="e">
        <f>VLOOKUP(B32,#REF!,9,FALSE)&amp;CHAR(10)&amp;(DBCS(VLOOKUP(B32,#REF!,11,FALSE))&amp;(DBCS(VLOOKUP(B32,#REF!,10,FALSE))))</f>
        <v>#REF!</v>
      </c>
      <c r="F32" s="9" t="e">
        <f>IF(VLOOKUP(B32,#REF!,63,FALSE)="01","航空自衛隊第２補給処調達部長　村岡　良雄","航空自衛隊第２補給処調達部長代理調達管理課長　奥山　英樹")</f>
        <v>#REF!</v>
      </c>
      <c r="G32" s="10" t="e">
        <f>DATEVALUE(VLOOKUP(B32,#REF!,21,FALSE))</f>
        <v>#REF!</v>
      </c>
      <c r="H32" s="9" t="e">
        <f>VLOOKUP(B32,#REF!,18,FALSE)&amp;CHAR(10)&amp;(VLOOKUP(B32,#REF!,19,FALSE))</f>
        <v>#REF!</v>
      </c>
      <c r="I32" s="11" t="e">
        <f>VLOOKUP(H32,#REF!,2,FALSE)</f>
        <v>#REF!</v>
      </c>
      <c r="J32" s="12" t="e">
        <f>VLOOKUP(B32,#REF!,67,FALSE)</f>
        <v>#REF!</v>
      </c>
      <c r="K32" s="13" t="e">
        <f>IF(OR((VLOOKUP(B32,#REF!,66,FALSE)="1"),(VLOOKUP(B32,#REF!,8,FALSE)="1")),"非公開",(VLOOKUP(B32,#REF!,30,"FALSE")))</f>
        <v>#REF!</v>
      </c>
      <c r="L32" s="13" t="e">
        <f>VLOOKUP(B32,#REF!,29,FALSE)</f>
        <v>#REF!</v>
      </c>
      <c r="M32" s="14" t="e">
        <f>IF(OR((VLOOKUP(B32,#REF!,66,FALSE)="1"),(VLOOKUP(B32,#REF!,8,FALSE)="1")),"非公開",(ROUNDDOWN(L32/K32,3)))</f>
        <v>#REF!</v>
      </c>
      <c r="N32" s="15"/>
      <c r="O32" s="15"/>
      <c r="P32" s="15"/>
      <c r="Q32" s="15"/>
      <c r="R32" s="16"/>
    </row>
    <row r="33" spans="1:18" ht="60" customHeight="1" x14ac:dyDescent="0.15">
      <c r="A33" s="7" t="e">
        <f>VLOOKUP(B33,#REF!,75,FALSE)</f>
        <v>#REF!</v>
      </c>
      <c r="B33" s="17" t="s">
        <v>309</v>
      </c>
      <c r="C33" s="8" t="e">
        <f>VLOOKUP(B33,#REF!,76,FALSE)</f>
        <v>#REF!</v>
      </c>
      <c r="D33" s="8" t="e">
        <f t="shared" si="1"/>
        <v>#REF!</v>
      </c>
      <c r="E33" s="9" t="e">
        <f>VLOOKUP(B33,#REF!,9,FALSE)&amp;CHAR(10)&amp;(DBCS(VLOOKUP(B33,#REF!,11,FALSE))&amp;(DBCS(VLOOKUP(B33,#REF!,10,FALSE))))</f>
        <v>#REF!</v>
      </c>
      <c r="F33" s="9" t="e">
        <f>IF(VLOOKUP(B33,#REF!,63,FALSE)="01","航空自衛隊第２補給処調達部長　村岡　良雄","航空自衛隊第２補給処調達部長代理調達管理課長　奥山　英樹")</f>
        <v>#REF!</v>
      </c>
      <c r="G33" s="10" t="e">
        <f>DATEVALUE(VLOOKUP(B33,#REF!,21,FALSE))</f>
        <v>#REF!</v>
      </c>
      <c r="H33" s="9" t="e">
        <f>VLOOKUP(B33,#REF!,18,FALSE)&amp;CHAR(10)&amp;(VLOOKUP(B33,#REF!,19,FALSE))</f>
        <v>#REF!</v>
      </c>
      <c r="I33" s="11" t="e">
        <f>VLOOKUP(H33,#REF!,2,FALSE)</f>
        <v>#REF!</v>
      </c>
      <c r="J33" s="12" t="e">
        <f>VLOOKUP(B33,#REF!,67,FALSE)</f>
        <v>#REF!</v>
      </c>
      <c r="K33" s="13" t="e">
        <f>IF(OR((VLOOKUP(B33,#REF!,66,FALSE)="1"),(VLOOKUP(B33,#REF!,8,FALSE)="1")),"非公開",(VLOOKUP(B33,#REF!,30,"FALSE")))</f>
        <v>#REF!</v>
      </c>
      <c r="L33" s="13" t="e">
        <f>VLOOKUP(B33,#REF!,29,FALSE)</f>
        <v>#REF!</v>
      </c>
      <c r="M33" s="14" t="e">
        <f>IF(OR((VLOOKUP(B33,#REF!,66,FALSE)="1"),(VLOOKUP(B33,#REF!,8,FALSE)="1")),"非公開",(ROUNDDOWN(L33/K33,3)))</f>
        <v>#REF!</v>
      </c>
      <c r="N33" s="15"/>
      <c r="O33" s="15"/>
      <c r="P33" s="15"/>
      <c r="Q33" s="15"/>
      <c r="R33" s="16"/>
    </row>
    <row r="34" spans="1:18" ht="60" customHeight="1" x14ac:dyDescent="0.15">
      <c r="A34" s="7" t="e">
        <f>VLOOKUP(B34,#REF!,75,FALSE)</f>
        <v>#REF!</v>
      </c>
      <c r="B34" s="17" t="s">
        <v>310</v>
      </c>
      <c r="C34" s="8" t="e">
        <f>VLOOKUP(B34,#REF!,76,FALSE)</f>
        <v>#REF!</v>
      </c>
      <c r="D34" s="8" t="e">
        <f t="shared" si="1"/>
        <v>#REF!</v>
      </c>
      <c r="E34" s="9" t="e">
        <f>VLOOKUP(B34,#REF!,9,FALSE)&amp;CHAR(10)&amp;(DBCS(VLOOKUP(B34,#REF!,11,FALSE))&amp;(DBCS(VLOOKUP(B34,#REF!,10,FALSE))))</f>
        <v>#REF!</v>
      </c>
      <c r="F34" s="9" t="e">
        <f>IF(VLOOKUP(B34,#REF!,63,FALSE)="01","航空自衛隊第２補給処調達部長　村岡　良雄","航空自衛隊第２補給処調達部長代理調達管理課長　奥山　英樹")</f>
        <v>#REF!</v>
      </c>
      <c r="G34" s="10" t="e">
        <f>DATEVALUE(VLOOKUP(B34,#REF!,21,FALSE))</f>
        <v>#REF!</v>
      </c>
      <c r="H34" s="9" t="e">
        <f>VLOOKUP(B34,#REF!,18,FALSE)&amp;CHAR(10)&amp;(VLOOKUP(B34,#REF!,19,FALSE))</f>
        <v>#REF!</v>
      </c>
      <c r="I34" s="11" t="e">
        <f>VLOOKUP(H34,#REF!,2,FALSE)</f>
        <v>#REF!</v>
      </c>
      <c r="J34" s="12" t="e">
        <f>VLOOKUP(B34,#REF!,67,FALSE)</f>
        <v>#REF!</v>
      </c>
      <c r="K34" s="13" t="e">
        <f>IF(OR((VLOOKUP(B34,#REF!,66,FALSE)="1"),(VLOOKUP(B34,#REF!,8,FALSE)="1")),"非公開",(VLOOKUP(B34,#REF!,30,"FALSE")))</f>
        <v>#REF!</v>
      </c>
      <c r="L34" s="13" t="e">
        <f>VLOOKUP(B34,#REF!,29,FALSE)</f>
        <v>#REF!</v>
      </c>
      <c r="M34" s="14" t="e">
        <f>IF(OR((VLOOKUP(B34,#REF!,66,FALSE)="1"),(VLOOKUP(B34,#REF!,8,FALSE)="1")),"非公開",(ROUNDDOWN(L34/K34,3)))</f>
        <v>#REF!</v>
      </c>
      <c r="N34" s="15"/>
      <c r="O34" s="15"/>
      <c r="P34" s="15"/>
      <c r="Q34" s="15"/>
      <c r="R34" s="16"/>
    </row>
    <row r="35" spans="1:18" ht="60" customHeight="1" x14ac:dyDescent="0.15">
      <c r="A35" s="7" t="e">
        <f>VLOOKUP(B35,#REF!,75,FALSE)</f>
        <v>#REF!</v>
      </c>
      <c r="B35" s="17" t="s">
        <v>311</v>
      </c>
      <c r="C35" s="8" t="e">
        <f>VLOOKUP(B35,#REF!,76,FALSE)</f>
        <v>#REF!</v>
      </c>
      <c r="D35" s="8" t="e">
        <f t="shared" si="1"/>
        <v>#REF!</v>
      </c>
      <c r="E35" s="9" t="e">
        <f>VLOOKUP(B35,#REF!,9,FALSE)&amp;CHAR(10)&amp;(DBCS(VLOOKUP(B35,#REF!,11,FALSE))&amp;(DBCS(VLOOKUP(B35,#REF!,10,FALSE))))</f>
        <v>#REF!</v>
      </c>
      <c r="F35" s="9" t="e">
        <f>IF(VLOOKUP(B35,#REF!,63,FALSE)="01","航空自衛隊第２補給処調達部長　村岡　良雄","航空自衛隊第２補給処調達部長代理調達管理課長　奥山　英樹")</f>
        <v>#REF!</v>
      </c>
      <c r="G35" s="10" t="e">
        <f>DATEVALUE(VLOOKUP(B35,#REF!,21,FALSE))</f>
        <v>#REF!</v>
      </c>
      <c r="H35" s="9" t="e">
        <f>VLOOKUP(B35,#REF!,18,FALSE)&amp;CHAR(10)&amp;(VLOOKUP(B35,#REF!,19,FALSE))</f>
        <v>#REF!</v>
      </c>
      <c r="I35" s="11" t="e">
        <f>VLOOKUP(H35,#REF!,2,FALSE)</f>
        <v>#REF!</v>
      </c>
      <c r="J35" s="12" t="e">
        <f>VLOOKUP(B35,#REF!,67,FALSE)</f>
        <v>#REF!</v>
      </c>
      <c r="K35" s="13" t="e">
        <f>IF(OR((VLOOKUP(B35,#REF!,66,FALSE)="1"),(VLOOKUP(B35,#REF!,8,FALSE)="1")),"非公開",(VLOOKUP(B35,#REF!,30,"FALSE")))</f>
        <v>#REF!</v>
      </c>
      <c r="L35" s="13" t="e">
        <f>VLOOKUP(B35,#REF!,29,FALSE)</f>
        <v>#REF!</v>
      </c>
      <c r="M35" s="14" t="e">
        <f>IF(OR((VLOOKUP(B35,#REF!,66,FALSE)="1"),(VLOOKUP(B35,#REF!,8,FALSE)="1")),"非公開",(ROUNDDOWN(L35/K35,3)))</f>
        <v>#REF!</v>
      </c>
      <c r="N35" s="15"/>
      <c r="O35" s="15"/>
      <c r="P35" s="15"/>
      <c r="Q35" s="15"/>
      <c r="R35" s="16"/>
    </row>
    <row r="36" spans="1:18" ht="60" customHeight="1" x14ac:dyDescent="0.15">
      <c r="A36" s="7" t="e">
        <f>VLOOKUP(B36,#REF!,75,FALSE)</f>
        <v>#REF!</v>
      </c>
      <c r="B36" s="17" t="s">
        <v>312</v>
      </c>
      <c r="C36" s="8" t="e">
        <f>VLOOKUP(B36,#REF!,76,FALSE)</f>
        <v>#REF!</v>
      </c>
      <c r="D36" s="8" t="e">
        <f t="shared" si="1"/>
        <v>#REF!</v>
      </c>
      <c r="E36" s="9" t="e">
        <f>VLOOKUP(B36,#REF!,9,FALSE)&amp;CHAR(10)&amp;(DBCS(VLOOKUP(B36,#REF!,11,FALSE))&amp;(DBCS(VLOOKUP(B36,#REF!,10,FALSE))))</f>
        <v>#REF!</v>
      </c>
      <c r="F36" s="9" t="e">
        <f>IF(VLOOKUP(B36,#REF!,63,FALSE)="01","航空自衛隊第２補給処調達部長　村岡　良雄","航空自衛隊第２補給処調達部長代理調達管理課長　奥山　英樹")</f>
        <v>#REF!</v>
      </c>
      <c r="G36" s="10" t="e">
        <f>DATEVALUE(VLOOKUP(B36,#REF!,21,FALSE))</f>
        <v>#REF!</v>
      </c>
      <c r="H36" s="9" t="e">
        <f>VLOOKUP(B36,#REF!,18,FALSE)&amp;CHAR(10)&amp;(VLOOKUP(B36,#REF!,19,FALSE))</f>
        <v>#REF!</v>
      </c>
      <c r="I36" s="11" t="e">
        <f>VLOOKUP(H36,#REF!,2,FALSE)</f>
        <v>#REF!</v>
      </c>
      <c r="J36" s="12" t="e">
        <f>VLOOKUP(B36,#REF!,67,FALSE)</f>
        <v>#REF!</v>
      </c>
      <c r="K36" s="13" t="e">
        <f>IF(OR((VLOOKUP(B36,#REF!,66,FALSE)="1"),(VLOOKUP(B36,#REF!,8,FALSE)="1")),"非公開",(VLOOKUP(B36,#REF!,30,"FALSE")))</f>
        <v>#REF!</v>
      </c>
      <c r="L36" s="13" t="e">
        <f>VLOOKUP(B36,#REF!,29,FALSE)</f>
        <v>#REF!</v>
      </c>
      <c r="M36" s="14" t="e">
        <f>IF(OR((VLOOKUP(B36,#REF!,66,FALSE)="1"),(VLOOKUP(B36,#REF!,8,FALSE)="1")),"非公開",(ROUNDDOWN(L36/K36,3)))</f>
        <v>#REF!</v>
      </c>
      <c r="N36" s="15"/>
      <c r="O36" s="15"/>
      <c r="P36" s="15"/>
      <c r="Q36" s="15"/>
      <c r="R36" s="16"/>
    </row>
    <row r="37" spans="1:18" ht="60" customHeight="1" x14ac:dyDescent="0.15">
      <c r="A37" s="7" t="e">
        <f>VLOOKUP(B37,#REF!,75,FALSE)</f>
        <v>#REF!</v>
      </c>
      <c r="B37" s="17" t="s">
        <v>313</v>
      </c>
      <c r="C37" s="8" t="e">
        <f>VLOOKUP(B37,#REF!,76,FALSE)</f>
        <v>#REF!</v>
      </c>
      <c r="D37" s="8" t="e">
        <f t="shared" si="1"/>
        <v>#REF!</v>
      </c>
      <c r="E37" s="9" t="e">
        <f>VLOOKUP(B37,#REF!,9,FALSE)&amp;CHAR(10)&amp;(DBCS(VLOOKUP(B37,#REF!,11,FALSE))&amp;(DBCS(VLOOKUP(B37,#REF!,10,FALSE))))</f>
        <v>#REF!</v>
      </c>
      <c r="F37" s="9" t="e">
        <f>IF(VLOOKUP(B37,#REF!,63,FALSE)="01","航空自衛隊第２補給処調達部長　村岡　良雄","航空自衛隊第２補給処調達部長代理調達管理課長　奥山　英樹")</f>
        <v>#REF!</v>
      </c>
      <c r="G37" s="10" t="e">
        <f>DATEVALUE(VLOOKUP(B37,#REF!,21,FALSE))</f>
        <v>#REF!</v>
      </c>
      <c r="H37" s="9" t="e">
        <f>VLOOKUP(B37,#REF!,18,FALSE)&amp;CHAR(10)&amp;(VLOOKUP(B37,#REF!,19,FALSE))</f>
        <v>#REF!</v>
      </c>
      <c r="I37" s="11" t="e">
        <f>VLOOKUP(H37,#REF!,2,FALSE)</f>
        <v>#REF!</v>
      </c>
      <c r="J37" s="12" t="e">
        <f>VLOOKUP(B37,#REF!,67,FALSE)</f>
        <v>#REF!</v>
      </c>
      <c r="K37" s="13" t="e">
        <f>IF(OR((VLOOKUP(B37,#REF!,66,FALSE)="1"),(VLOOKUP(B37,#REF!,8,FALSE)="1")),"非公開",(VLOOKUP(B37,#REF!,30,"FALSE")))</f>
        <v>#REF!</v>
      </c>
      <c r="L37" s="13" t="e">
        <f>VLOOKUP(B37,#REF!,29,FALSE)</f>
        <v>#REF!</v>
      </c>
      <c r="M37" s="14" t="e">
        <f>IF(OR((VLOOKUP(B37,#REF!,66,FALSE)="1"),(VLOOKUP(B37,#REF!,8,FALSE)="1")),"非公開",(ROUNDDOWN(L37/K37,3)))</f>
        <v>#REF!</v>
      </c>
      <c r="N37" s="15"/>
      <c r="O37" s="15"/>
      <c r="P37" s="15"/>
      <c r="Q37" s="15"/>
      <c r="R37" s="16"/>
    </row>
    <row r="38" spans="1:18" ht="60" customHeight="1" x14ac:dyDescent="0.15">
      <c r="A38" s="7" t="e">
        <f>VLOOKUP(B38,#REF!,75,FALSE)</f>
        <v>#REF!</v>
      </c>
      <c r="B38" s="17" t="s">
        <v>314</v>
      </c>
      <c r="C38" s="8" t="e">
        <f>VLOOKUP(B38,#REF!,76,FALSE)</f>
        <v>#REF!</v>
      </c>
      <c r="D38" s="8" t="e">
        <f t="shared" si="1"/>
        <v>#REF!</v>
      </c>
      <c r="E38" s="9" t="e">
        <f>VLOOKUP(B38,#REF!,9,FALSE)&amp;CHAR(10)&amp;(DBCS(VLOOKUP(B38,#REF!,11,FALSE))&amp;(DBCS(VLOOKUP(B38,#REF!,10,FALSE))))</f>
        <v>#REF!</v>
      </c>
      <c r="F38" s="9" t="e">
        <f>IF(VLOOKUP(B38,#REF!,63,FALSE)="01","航空自衛隊第２補給処調達部長　村岡　良雄","航空自衛隊第２補給処調達部長代理調達管理課長　奥山　英樹")</f>
        <v>#REF!</v>
      </c>
      <c r="G38" s="10" t="e">
        <f>DATEVALUE(VLOOKUP(B38,#REF!,21,FALSE))</f>
        <v>#REF!</v>
      </c>
      <c r="H38" s="9" t="e">
        <f>VLOOKUP(B38,#REF!,18,FALSE)&amp;CHAR(10)&amp;(VLOOKUP(B38,#REF!,19,FALSE))</f>
        <v>#REF!</v>
      </c>
      <c r="I38" s="11" t="e">
        <f>VLOOKUP(H38,#REF!,2,FALSE)</f>
        <v>#REF!</v>
      </c>
      <c r="J38" s="12" t="e">
        <f>VLOOKUP(B38,#REF!,67,FALSE)</f>
        <v>#REF!</v>
      </c>
      <c r="K38" s="13" t="e">
        <f>IF(OR((VLOOKUP(B38,#REF!,66,FALSE)="1"),(VLOOKUP(B38,#REF!,8,FALSE)="1")),"非公開",(VLOOKUP(B38,#REF!,30,"FALSE")))</f>
        <v>#REF!</v>
      </c>
      <c r="L38" s="13" t="e">
        <f>VLOOKUP(B38,#REF!,29,FALSE)</f>
        <v>#REF!</v>
      </c>
      <c r="M38" s="14" t="e">
        <f>IF(OR((VLOOKUP(B38,#REF!,66,FALSE)="1"),(VLOOKUP(B38,#REF!,8,FALSE)="1")),"非公開",(ROUNDDOWN(L38/K38,3)))</f>
        <v>#REF!</v>
      </c>
      <c r="N38" s="15"/>
      <c r="O38" s="15"/>
      <c r="P38" s="15"/>
      <c r="Q38" s="15"/>
      <c r="R38" s="16"/>
    </row>
    <row r="39" spans="1:18" ht="60" customHeight="1" x14ac:dyDescent="0.15">
      <c r="A39" s="7" t="e">
        <f>VLOOKUP(B39,#REF!,75,FALSE)</f>
        <v>#REF!</v>
      </c>
      <c r="B39" s="17" t="s">
        <v>315</v>
      </c>
      <c r="C39" s="8" t="e">
        <f>VLOOKUP(B39,#REF!,76,FALSE)</f>
        <v>#REF!</v>
      </c>
      <c r="D39" s="8" t="e">
        <f t="shared" si="1"/>
        <v>#REF!</v>
      </c>
      <c r="E39" s="9" t="e">
        <f>VLOOKUP(B39,#REF!,9,FALSE)&amp;CHAR(10)&amp;(DBCS(VLOOKUP(B39,#REF!,11,FALSE))&amp;(DBCS(VLOOKUP(B39,#REF!,10,FALSE))))</f>
        <v>#REF!</v>
      </c>
      <c r="F39" s="9" t="e">
        <f>IF(VLOOKUP(B39,#REF!,63,FALSE)="01","航空自衛隊第２補給処調達部長　村岡　良雄","航空自衛隊第２補給処調達部長代理調達管理課長　奥山　英樹")</f>
        <v>#REF!</v>
      </c>
      <c r="G39" s="10" t="e">
        <f>DATEVALUE(VLOOKUP(B39,#REF!,21,FALSE))</f>
        <v>#REF!</v>
      </c>
      <c r="H39" s="9" t="e">
        <f>VLOOKUP(B39,#REF!,18,FALSE)&amp;CHAR(10)&amp;(VLOOKUP(B39,#REF!,19,FALSE))</f>
        <v>#REF!</v>
      </c>
      <c r="I39" s="11" t="e">
        <f>VLOOKUP(H39,#REF!,2,FALSE)</f>
        <v>#REF!</v>
      </c>
      <c r="J39" s="12" t="e">
        <f>VLOOKUP(B39,#REF!,67,FALSE)</f>
        <v>#REF!</v>
      </c>
      <c r="K39" s="13" t="e">
        <f>IF(OR((VLOOKUP(B39,#REF!,66,FALSE)="1"),(VLOOKUP(B39,#REF!,8,FALSE)="1")),"非公開",(VLOOKUP(B39,#REF!,30,"FALSE")))</f>
        <v>#REF!</v>
      </c>
      <c r="L39" s="13" t="e">
        <f>VLOOKUP(B39,#REF!,29,FALSE)</f>
        <v>#REF!</v>
      </c>
      <c r="M39" s="14" t="e">
        <f>IF(OR((VLOOKUP(B39,#REF!,66,FALSE)="1"),(VLOOKUP(B39,#REF!,8,FALSE)="1")),"非公開",(ROUNDDOWN(L39/K39,3)))</f>
        <v>#REF!</v>
      </c>
      <c r="N39" s="15"/>
      <c r="O39" s="15"/>
      <c r="P39" s="15"/>
      <c r="Q39" s="15"/>
      <c r="R39" s="16"/>
    </row>
    <row r="40" spans="1:18" ht="60" customHeight="1" x14ac:dyDescent="0.15">
      <c r="A40" s="7" t="e">
        <f>VLOOKUP(B40,#REF!,75,FALSE)</f>
        <v>#REF!</v>
      </c>
      <c r="B40" s="17" t="s">
        <v>316</v>
      </c>
      <c r="C40" s="8" t="e">
        <f>VLOOKUP(B40,#REF!,76,FALSE)</f>
        <v>#REF!</v>
      </c>
      <c r="D40" s="8" t="e">
        <f t="shared" si="1"/>
        <v>#REF!</v>
      </c>
      <c r="E40" s="9" t="e">
        <f>VLOOKUP(B40,#REF!,9,FALSE)&amp;CHAR(10)&amp;(DBCS(VLOOKUP(B40,#REF!,11,FALSE))&amp;(DBCS(VLOOKUP(B40,#REF!,10,FALSE))))</f>
        <v>#REF!</v>
      </c>
      <c r="F40" s="9" t="e">
        <f>IF(VLOOKUP(B40,#REF!,63,FALSE)="01","航空自衛隊第２補給処調達部長　村岡　良雄","航空自衛隊第２補給処調達部長代理調達管理課長　奥山　英樹")</f>
        <v>#REF!</v>
      </c>
      <c r="G40" s="10" t="e">
        <f>DATEVALUE(VLOOKUP(B40,#REF!,21,FALSE))</f>
        <v>#REF!</v>
      </c>
      <c r="H40" s="9" t="e">
        <f>VLOOKUP(B40,#REF!,18,FALSE)&amp;CHAR(10)&amp;(VLOOKUP(B40,#REF!,19,FALSE))</f>
        <v>#REF!</v>
      </c>
      <c r="I40" s="11" t="e">
        <f>VLOOKUP(H40,#REF!,2,FALSE)</f>
        <v>#REF!</v>
      </c>
      <c r="J40" s="12" t="e">
        <f>VLOOKUP(B40,#REF!,67,FALSE)</f>
        <v>#REF!</v>
      </c>
      <c r="K40" s="13" t="e">
        <f>IF(OR((VLOOKUP(B40,#REF!,66,FALSE)="1"),(VLOOKUP(B40,#REF!,8,FALSE)="1")),"非公開",(VLOOKUP(B40,#REF!,30,"FALSE")))</f>
        <v>#REF!</v>
      </c>
      <c r="L40" s="13" t="e">
        <f>VLOOKUP(B40,#REF!,29,FALSE)</f>
        <v>#REF!</v>
      </c>
      <c r="M40" s="14" t="e">
        <f>IF(OR((VLOOKUP(B40,#REF!,66,FALSE)="1"),(VLOOKUP(B40,#REF!,8,FALSE)="1")),"非公開",(ROUNDDOWN(L40/K40,3)))</f>
        <v>#REF!</v>
      </c>
      <c r="N40" s="15"/>
      <c r="O40" s="15"/>
      <c r="P40" s="15"/>
      <c r="Q40" s="15"/>
      <c r="R40" s="16"/>
    </row>
    <row r="41" spans="1:18" ht="60" customHeight="1" x14ac:dyDescent="0.15">
      <c r="A41" s="7" t="e">
        <f>VLOOKUP(B41,#REF!,75,FALSE)</f>
        <v>#REF!</v>
      </c>
      <c r="B41" s="17" t="s">
        <v>317</v>
      </c>
      <c r="C41" s="8" t="e">
        <f>VLOOKUP(B41,#REF!,76,FALSE)</f>
        <v>#REF!</v>
      </c>
      <c r="D41" s="8" t="e">
        <f t="shared" si="1"/>
        <v>#REF!</v>
      </c>
      <c r="E41" s="9" t="e">
        <f>VLOOKUP(B41,#REF!,9,FALSE)&amp;CHAR(10)&amp;(DBCS(VLOOKUP(B41,#REF!,11,FALSE))&amp;(DBCS(VLOOKUP(B41,#REF!,10,FALSE))))</f>
        <v>#REF!</v>
      </c>
      <c r="F41" s="9" t="e">
        <f>IF(VLOOKUP(B41,#REF!,63,FALSE)="01","航空自衛隊第２補給処調達部長　村岡　良雄","航空自衛隊第２補給処調達部長代理調達管理課長　奥山　英樹")</f>
        <v>#REF!</v>
      </c>
      <c r="G41" s="10" t="e">
        <f>DATEVALUE(VLOOKUP(B41,#REF!,21,FALSE))</f>
        <v>#REF!</v>
      </c>
      <c r="H41" s="9" t="e">
        <f>VLOOKUP(B41,#REF!,18,FALSE)&amp;CHAR(10)&amp;(VLOOKUP(B41,#REF!,19,FALSE))</f>
        <v>#REF!</v>
      </c>
      <c r="I41" s="11" t="e">
        <f>VLOOKUP(H41,#REF!,2,FALSE)</f>
        <v>#REF!</v>
      </c>
      <c r="J41" s="12" t="e">
        <f>VLOOKUP(B41,#REF!,67,FALSE)</f>
        <v>#REF!</v>
      </c>
      <c r="K41" s="13" t="e">
        <f>IF(OR((VLOOKUP(B41,#REF!,66,FALSE)="1"),(VLOOKUP(B41,#REF!,8,FALSE)="1")),"非公開",(VLOOKUP(B41,#REF!,30,"FALSE")))</f>
        <v>#REF!</v>
      </c>
      <c r="L41" s="13" t="e">
        <f>VLOOKUP(B41,#REF!,29,FALSE)</f>
        <v>#REF!</v>
      </c>
      <c r="M41" s="14" t="e">
        <f>IF(OR((VLOOKUP(B41,#REF!,66,FALSE)="1"),(VLOOKUP(B41,#REF!,8,FALSE)="1")),"非公開",(ROUNDDOWN(L41/K41,3)))</f>
        <v>#REF!</v>
      </c>
      <c r="N41" s="15"/>
      <c r="O41" s="15"/>
      <c r="P41" s="15"/>
      <c r="Q41" s="15"/>
      <c r="R41" s="16"/>
    </row>
    <row r="42" spans="1:18" ht="60" customHeight="1" x14ac:dyDescent="0.15">
      <c r="A42" s="7" t="e">
        <f>VLOOKUP(B42,#REF!,75,FALSE)</f>
        <v>#REF!</v>
      </c>
      <c r="B42" s="17" t="s">
        <v>318</v>
      </c>
      <c r="C42" s="8" t="e">
        <f>VLOOKUP(B42,#REF!,76,FALSE)</f>
        <v>#REF!</v>
      </c>
      <c r="D42" s="8" t="e">
        <f t="shared" si="1"/>
        <v>#REF!</v>
      </c>
      <c r="E42" s="9" t="e">
        <f>VLOOKUP(B42,#REF!,9,FALSE)&amp;CHAR(10)&amp;(DBCS(VLOOKUP(B42,#REF!,11,FALSE))&amp;(DBCS(VLOOKUP(B42,#REF!,10,FALSE))))</f>
        <v>#REF!</v>
      </c>
      <c r="F42" s="9" t="e">
        <f>IF(VLOOKUP(B42,#REF!,63,FALSE)="01","航空自衛隊第２補給処調達部長　村岡　良雄","航空自衛隊第２補給処調達部長代理調達管理課長　奥山　英樹")</f>
        <v>#REF!</v>
      </c>
      <c r="G42" s="10" t="e">
        <f>DATEVALUE(VLOOKUP(B42,#REF!,21,FALSE))</f>
        <v>#REF!</v>
      </c>
      <c r="H42" s="9" t="e">
        <f>VLOOKUP(B42,#REF!,18,FALSE)&amp;CHAR(10)&amp;(VLOOKUP(B42,#REF!,19,FALSE))</f>
        <v>#REF!</v>
      </c>
      <c r="I42" s="11" t="e">
        <f>VLOOKUP(H42,#REF!,2,FALSE)</f>
        <v>#REF!</v>
      </c>
      <c r="J42" s="12" t="e">
        <f>VLOOKUP(B42,#REF!,67,FALSE)</f>
        <v>#REF!</v>
      </c>
      <c r="K42" s="13" t="e">
        <f>IF(OR((VLOOKUP(B42,#REF!,66,FALSE)="1"),(VLOOKUP(B42,#REF!,8,FALSE)="1")),"非公開",(VLOOKUP(B42,#REF!,30,"FALSE")))</f>
        <v>#REF!</v>
      </c>
      <c r="L42" s="13" t="e">
        <f>VLOOKUP(B42,#REF!,29,FALSE)</f>
        <v>#REF!</v>
      </c>
      <c r="M42" s="14" t="e">
        <f>IF(OR((VLOOKUP(B42,#REF!,66,FALSE)="1"),(VLOOKUP(B42,#REF!,8,FALSE)="1")),"非公開",(ROUNDDOWN(L42/K42,3)))</f>
        <v>#REF!</v>
      </c>
      <c r="N42" s="15"/>
      <c r="O42" s="15"/>
      <c r="P42" s="15"/>
      <c r="Q42" s="15"/>
      <c r="R42" s="16"/>
    </row>
    <row r="43" spans="1:18" ht="60" customHeight="1" x14ac:dyDescent="0.15">
      <c r="A43" s="7" t="e">
        <f>VLOOKUP(B43,#REF!,75,FALSE)</f>
        <v>#REF!</v>
      </c>
      <c r="B43" s="17" t="s">
        <v>319</v>
      </c>
      <c r="C43" s="8" t="e">
        <f>VLOOKUP(B43,#REF!,76,FALSE)</f>
        <v>#REF!</v>
      </c>
      <c r="D43" s="8" t="e">
        <f t="shared" si="1"/>
        <v>#REF!</v>
      </c>
      <c r="E43" s="9" t="e">
        <f>VLOOKUP(B43,#REF!,9,FALSE)&amp;CHAR(10)&amp;(DBCS(VLOOKUP(B43,#REF!,11,FALSE))&amp;(DBCS(VLOOKUP(B43,#REF!,10,FALSE))))</f>
        <v>#REF!</v>
      </c>
      <c r="F43" s="9" t="e">
        <f>IF(VLOOKUP(B43,#REF!,63,FALSE)="01","航空自衛隊第２補給処調達部長　村岡　良雄","航空自衛隊第２補給処調達部長代理調達管理課長　奥山　英樹")</f>
        <v>#REF!</v>
      </c>
      <c r="G43" s="10" t="e">
        <f>DATEVALUE(VLOOKUP(B43,#REF!,21,FALSE))</f>
        <v>#REF!</v>
      </c>
      <c r="H43" s="9" t="e">
        <f>VLOOKUP(B43,#REF!,18,FALSE)&amp;CHAR(10)&amp;(VLOOKUP(B43,#REF!,19,FALSE))</f>
        <v>#REF!</v>
      </c>
      <c r="I43" s="11" t="e">
        <f>VLOOKUP(H43,#REF!,2,FALSE)</f>
        <v>#REF!</v>
      </c>
      <c r="J43" s="12" t="e">
        <f>VLOOKUP(B43,#REF!,67,FALSE)</f>
        <v>#REF!</v>
      </c>
      <c r="K43" s="13" t="e">
        <f>IF(OR((VLOOKUP(B43,#REF!,66,FALSE)="1"),(VLOOKUP(B43,#REF!,8,FALSE)="1")),"非公開",(VLOOKUP(B43,#REF!,30,"FALSE")))</f>
        <v>#REF!</v>
      </c>
      <c r="L43" s="13" t="e">
        <f>VLOOKUP(B43,#REF!,29,FALSE)</f>
        <v>#REF!</v>
      </c>
      <c r="M43" s="14" t="e">
        <f>IF(OR((VLOOKUP(B43,#REF!,66,FALSE)="1"),(VLOOKUP(B43,#REF!,8,FALSE)="1")),"非公開",(ROUNDDOWN(L43/K43,3)))</f>
        <v>#REF!</v>
      </c>
      <c r="N43" s="15"/>
      <c r="O43" s="15"/>
      <c r="P43" s="15"/>
      <c r="Q43" s="15"/>
      <c r="R43" s="16"/>
    </row>
    <row r="44" spans="1:18" ht="60" customHeight="1" x14ac:dyDescent="0.15">
      <c r="A44" s="7" t="e">
        <f>VLOOKUP(B44,#REF!,75,FALSE)</f>
        <v>#REF!</v>
      </c>
      <c r="B44" s="17" t="s">
        <v>320</v>
      </c>
      <c r="C44" s="8" t="e">
        <f>VLOOKUP(B44,#REF!,76,FALSE)</f>
        <v>#REF!</v>
      </c>
      <c r="D44" s="8" t="e">
        <f t="shared" si="1"/>
        <v>#REF!</v>
      </c>
      <c r="E44" s="9" t="e">
        <f>VLOOKUP(B44,#REF!,9,FALSE)&amp;CHAR(10)&amp;(DBCS(VLOOKUP(B44,#REF!,11,FALSE))&amp;(DBCS(VLOOKUP(B44,#REF!,10,FALSE))))</f>
        <v>#REF!</v>
      </c>
      <c r="F44" s="9" t="e">
        <f>IF(VLOOKUP(B44,#REF!,63,FALSE)="01","航空自衛隊第２補給処調達部長　村岡　良雄","航空自衛隊第２補給処調達部長代理調達管理課長　奥山　英樹")</f>
        <v>#REF!</v>
      </c>
      <c r="G44" s="10" t="e">
        <f>DATEVALUE(VLOOKUP(B44,#REF!,21,FALSE))</f>
        <v>#REF!</v>
      </c>
      <c r="H44" s="9" t="e">
        <f>VLOOKUP(B44,#REF!,18,FALSE)&amp;CHAR(10)&amp;(VLOOKUP(B44,#REF!,19,FALSE))</f>
        <v>#REF!</v>
      </c>
      <c r="I44" s="11" t="e">
        <f>VLOOKUP(H44,#REF!,2,FALSE)</f>
        <v>#REF!</v>
      </c>
      <c r="J44" s="12" t="e">
        <f>VLOOKUP(B44,#REF!,67,FALSE)</f>
        <v>#REF!</v>
      </c>
      <c r="K44" s="13" t="e">
        <f>IF(OR((VLOOKUP(B44,#REF!,66,FALSE)="1"),(VLOOKUP(B44,#REF!,8,FALSE)="1")),"非公開",(VLOOKUP(B44,#REF!,30,"FALSE")))</f>
        <v>#REF!</v>
      </c>
      <c r="L44" s="13" t="e">
        <f>VLOOKUP(B44,#REF!,29,FALSE)</f>
        <v>#REF!</v>
      </c>
      <c r="M44" s="14" t="e">
        <f>IF(OR((VLOOKUP(B44,#REF!,66,FALSE)="1"),(VLOOKUP(B44,#REF!,8,FALSE)="1")),"非公開",(ROUNDDOWN(L44/K44,3)))</f>
        <v>#REF!</v>
      </c>
      <c r="N44" s="15"/>
      <c r="O44" s="15"/>
      <c r="P44" s="15"/>
      <c r="Q44" s="15"/>
      <c r="R44" s="16"/>
    </row>
    <row r="45" spans="1:18" ht="60" customHeight="1" x14ac:dyDescent="0.15">
      <c r="A45" s="7" t="e">
        <f>VLOOKUP(B45,#REF!,75,FALSE)</f>
        <v>#REF!</v>
      </c>
      <c r="B45" s="17" t="s">
        <v>321</v>
      </c>
      <c r="C45" s="8" t="e">
        <f>VLOOKUP(B45,#REF!,76,FALSE)</f>
        <v>#REF!</v>
      </c>
      <c r="D45" s="8" t="e">
        <f t="shared" si="1"/>
        <v>#REF!</v>
      </c>
      <c r="E45" s="9" t="e">
        <f>VLOOKUP(B45,#REF!,9,FALSE)&amp;CHAR(10)&amp;(DBCS(VLOOKUP(B45,#REF!,11,FALSE))&amp;(DBCS(VLOOKUP(B45,#REF!,10,FALSE))))</f>
        <v>#REF!</v>
      </c>
      <c r="F45" s="9" t="e">
        <f>IF(VLOOKUP(B45,#REF!,63,FALSE)="01","航空自衛隊第２補給処調達部長　村岡　良雄","航空自衛隊第２補給処調達部長代理調達管理課長　奥山　英樹")</f>
        <v>#REF!</v>
      </c>
      <c r="G45" s="10" t="e">
        <f>DATEVALUE(VLOOKUP(B45,#REF!,21,FALSE))</f>
        <v>#REF!</v>
      </c>
      <c r="H45" s="9" t="e">
        <f>VLOOKUP(B45,#REF!,18,FALSE)&amp;CHAR(10)&amp;(VLOOKUP(B45,#REF!,19,FALSE))</f>
        <v>#REF!</v>
      </c>
      <c r="I45" s="11" t="e">
        <f>VLOOKUP(H45,#REF!,2,FALSE)</f>
        <v>#REF!</v>
      </c>
      <c r="J45" s="12" t="e">
        <f>VLOOKUP(B45,#REF!,67,FALSE)</f>
        <v>#REF!</v>
      </c>
      <c r="K45" s="13" t="e">
        <f>IF(OR((VLOOKUP(B45,#REF!,66,FALSE)="1"),(VLOOKUP(B45,#REF!,8,FALSE)="1")),"非公開",(VLOOKUP(B45,#REF!,30,"FALSE")))</f>
        <v>#REF!</v>
      </c>
      <c r="L45" s="13" t="e">
        <f>VLOOKUP(B45,#REF!,29,FALSE)</f>
        <v>#REF!</v>
      </c>
      <c r="M45" s="14" t="e">
        <f>IF(OR((VLOOKUP(B45,#REF!,66,FALSE)="1"),(VLOOKUP(B45,#REF!,8,FALSE)="1")),"非公開",(ROUNDDOWN(L45/K45,3)))</f>
        <v>#REF!</v>
      </c>
      <c r="N45" s="15"/>
      <c r="O45" s="15"/>
      <c r="P45" s="15"/>
      <c r="Q45" s="15"/>
      <c r="R45" s="16"/>
    </row>
    <row r="46" spans="1:18" ht="60" customHeight="1" x14ac:dyDescent="0.15">
      <c r="A46" s="7" t="e">
        <f>VLOOKUP(B46,#REF!,75,FALSE)</f>
        <v>#REF!</v>
      </c>
      <c r="B46" s="17" t="s">
        <v>322</v>
      </c>
      <c r="C46" s="8" t="e">
        <f>VLOOKUP(B46,#REF!,76,FALSE)</f>
        <v>#REF!</v>
      </c>
      <c r="D46" s="8" t="e">
        <f t="shared" si="1"/>
        <v>#REF!</v>
      </c>
      <c r="E46" s="9" t="e">
        <f>VLOOKUP(B46,#REF!,9,FALSE)&amp;CHAR(10)&amp;(DBCS(VLOOKUP(B46,#REF!,11,FALSE))&amp;(DBCS(VLOOKUP(B46,#REF!,10,FALSE))))</f>
        <v>#REF!</v>
      </c>
      <c r="F46" s="9" t="e">
        <f>IF(VLOOKUP(B46,#REF!,63,FALSE)="01","航空自衛隊第２補給処調達部長　村岡　良雄","航空自衛隊第２補給処調達部長代理調達管理課長　奥山　英樹")</f>
        <v>#REF!</v>
      </c>
      <c r="G46" s="10" t="e">
        <f>DATEVALUE(VLOOKUP(B46,#REF!,21,FALSE))</f>
        <v>#REF!</v>
      </c>
      <c r="H46" s="9" t="e">
        <f>VLOOKUP(B46,#REF!,18,FALSE)&amp;CHAR(10)&amp;(VLOOKUP(B46,#REF!,19,FALSE))</f>
        <v>#REF!</v>
      </c>
      <c r="I46" s="11" t="e">
        <f>VLOOKUP(H46,#REF!,2,FALSE)</f>
        <v>#REF!</v>
      </c>
      <c r="J46" s="12" t="e">
        <f>VLOOKUP(B46,#REF!,67,FALSE)</f>
        <v>#REF!</v>
      </c>
      <c r="K46" s="13" t="e">
        <f>IF(OR((VLOOKUP(B46,#REF!,66,FALSE)="1"),(VLOOKUP(B46,#REF!,8,FALSE)="1")),"非公開",(VLOOKUP(B46,#REF!,30,"FALSE")))</f>
        <v>#REF!</v>
      </c>
      <c r="L46" s="13" t="e">
        <f>VLOOKUP(B46,#REF!,29,FALSE)</f>
        <v>#REF!</v>
      </c>
      <c r="M46" s="14" t="e">
        <f>IF(OR((VLOOKUP(B46,#REF!,66,FALSE)="1"),(VLOOKUP(B46,#REF!,8,FALSE)="1")),"非公開",(ROUNDDOWN(L46/K46,3)))</f>
        <v>#REF!</v>
      </c>
      <c r="N46" s="15"/>
      <c r="O46" s="15"/>
      <c r="P46" s="15"/>
      <c r="Q46" s="15"/>
      <c r="R46" s="16"/>
    </row>
    <row r="47" spans="1:18" ht="60" customHeight="1" x14ac:dyDescent="0.15">
      <c r="A47" s="7" t="e">
        <f>VLOOKUP(B47,#REF!,75,FALSE)</f>
        <v>#REF!</v>
      </c>
      <c r="B47" s="17" t="s">
        <v>323</v>
      </c>
      <c r="C47" s="8" t="e">
        <f>VLOOKUP(B47,#REF!,76,FALSE)</f>
        <v>#REF!</v>
      </c>
      <c r="D47" s="8" t="e">
        <f t="shared" si="1"/>
        <v>#REF!</v>
      </c>
      <c r="E47" s="9" t="e">
        <f>VLOOKUP(B47,#REF!,9,FALSE)&amp;CHAR(10)&amp;(DBCS(VLOOKUP(B47,#REF!,11,FALSE))&amp;(DBCS(VLOOKUP(B47,#REF!,10,FALSE))))</f>
        <v>#REF!</v>
      </c>
      <c r="F47" s="9" t="e">
        <f>IF(VLOOKUP(B47,#REF!,63,FALSE)="01","航空自衛隊第２補給処調達部長　村岡　良雄","航空自衛隊第２補給処調達部長代理調達管理課長　奥山　英樹")</f>
        <v>#REF!</v>
      </c>
      <c r="G47" s="10" t="e">
        <f>DATEVALUE(VLOOKUP(B47,#REF!,21,FALSE))</f>
        <v>#REF!</v>
      </c>
      <c r="H47" s="9" t="e">
        <f>VLOOKUP(B47,#REF!,18,FALSE)&amp;CHAR(10)&amp;(VLOOKUP(B47,#REF!,19,FALSE))</f>
        <v>#REF!</v>
      </c>
      <c r="I47" s="11" t="e">
        <f>VLOOKUP(H47,#REF!,2,FALSE)</f>
        <v>#REF!</v>
      </c>
      <c r="J47" s="12" t="e">
        <f>VLOOKUP(B47,#REF!,67,FALSE)</f>
        <v>#REF!</v>
      </c>
      <c r="K47" s="13" t="e">
        <f>IF(OR((VLOOKUP(B47,#REF!,66,FALSE)="1"),(VLOOKUP(B47,#REF!,8,FALSE)="1")),"非公開",(VLOOKUP(B47,#REF!,30,"FALSE")))</f>
        <v>#REF!</v>
      </c>
      <c r="L47" s="13" t="e">
        <f>VLOOKUP(B47,#REF!,29,FALSE)</f>
        <v>#REF!</v>
      </c>
      <c r="M47" s="14" t="e">
        <f>IF(OR((VLOOKUP(B47,#REF!,66,FALSE)="1"),(VLOOKUP(B47,#REF!,8,FALSE)="1")),"非公開",(ROUNDDOWN(L47/K47,3)))</f>
        <v>#REF!</v>
      </c>
      <c r="N47" s="15"/>
      <c r="O47" s="15"/>
      <c r="P47" s="15"/>
      <c r="Q47" s="15"/>
      <c r="R47" s="16"/>
    </row>
    <row r="48" spans="1:18" ht="60" customHeight="1" x14ac:dyDescent="0.15">
      <c r="A48" s="7" t="e">
        <f>VLOOKUP(B48,#REF!,75,FALSE)</f>
        <v>#REF!</v>
      </c>
      <c r="B48" s="17" t="s">
        <v>324</v>
      </c>
      <c r="C48" s="8" t="e">
        <f>VLOOKUP(B48,#REF!,76,FALSE)</f>
        <v>#REF!</v>
      </c>
      <c r="D48" s="8" t="e">
        <f t="shared" si="1"/>
        <v>#REF!</v>
      </c>
      <c r="E48" s="9" t="e">
        <f>VLOOKUP(B48,#REF!,9,FALSE)&amp;CHAR(10)&amp;(DBCS(VLOOKUP(B48,#REF!,11,FALSE))&amp;(DBCS(VLOOKUP(B48,#REF!,10,FALSE))))</f>
        <v>#REF!</v>
      </c>
      <c r="F48" s="9" t="e">
        <f>IF(VLOOKUP(B48,#REF!,63,FALSE)="01","航空自衛隊第２補給処調達部長　村岡　良雄","航空自衛隊第２補給処調達部長代理調達管理課長　奥山　英樹")</f>
        <v>#REF!</v>
      </c>
      <c r="G48" s="10" t="e">
        <f>DATEVALUE(VLOOKUP(B48,#REF!,21,FALSE))</f>
        <v>#REF!</v>
      </c>
      <c r="H48" s="9" t="e">
        <f>VLOOKUP(B48,#REF!,18,FALSE)&amp;CHAR(10)&amp;(VLOOKUP(B48,#REF!,19,FALSE))</f>
        <v>#REF!</v>
      </c>
      <c r="I48" s="11" t="e">
        <f>VLOOKUP(H48,#REF!,2,FALSE)</f>
        <v>#REF!</v>
      </c>
      <c r="J48" s="12" t="e">
        <f>VLOOKUP(B48,#REF!,67,FALSE)</f>
        <v>#REF!</v>
      </c>
      <c r="K48" s="13" t="e">
        <f>IF(OR((VLOOKUP(B48,#REF!,66,FALSE)="1"),(VLOOKUP(B48,#REF!,8,FALSE)="1")),"非公開",(VLOOKUP(B48,#REF!,30,"FALSE")))</f>
        <v>#REF!</v>
      </c>
      <c r="L48" s="13" t="e">
        <f>VLOOKUP(B48,#REF!,29,FALSE)</f>
        <v>#REF!</v>
      </c>
      <c r="M48" s="14" t="e">
        <f>IF(OR((VLOOKUP(B48,#REF!,66,FALSE)="1"),(VLOOKUP(B48,#REF!,8,FALSE)="1")),"非公開",(ROUNDDOWN(L48/K48,3)))</f>
        <v>#REF!</v>
      </c>
      <c r="N48" s="15"/>
      <c r="O48" s="15"/>
      <c r="P48" s="15"/>
      <c r="Q48" s="15"/>
      <c r="R48" s="16"/>
    </row>
    <row r="49" spans="1:18" ht="60" customHeight="1" x14ac:dyDescent="0.15">
      <c r="A49" s="7" t="e">
        <f>VLOOKUP(B49,#REF!,75,FALSE)</f>
        <v>#REF!</v>
      </c>
      <c r="B49" s="18" t="s">
        <v>325</v>
      </c>
      <c r="C49" s="8" t="e">
        <f>VLOOKUP(B49,#REF!,76,FALSE)</f>
        <v>#REF!</v>
      </c>
      <c r="D49" s="8"/>
      <c r="E49" s="9" t="e">
        <f>VLOOKUP(B49,#REF!,9,FALSE)&amp;CHAR(10)&amp;(DBCS(VLOOKUP(B49,#REF!,11,FALSE))&amp;(DBCS(VLOOKUP(B49,#REF!,10,FALSE))))</f>
        <v>#REF!</v>
      </c>
      <c r="F49" s="9" t="e">
        <f>IF(VLOOKUP(B49,#REF!,63,FALSE)="01","航空自衛隊第２補給処調達部長　村岡　良雄","航空自衛隊第２補給処調達部長代理調達管理課長　奥山　英樹")</f>
        <v>#REF!</v>
      </c>
      <c r="G49" s="10" t="e">
        <f>DATEVALUE(VLOOKUP(B49,#REF!,21,FALSE))</f>
        <v>#REF!</v>
      </c>
      <c r="H49" s="9" t="e">
        <f>VLOOKUP(B49,#REF!,18,FALSE)&amp;CHAR(10)&amp;(VLOOKUP(B49,#REF!,19,FALSE))</f>
        <v>#REF!</v>
      </c>
      <c r="I49" s="11" t="e">
        <f>VLOOKUP(H49,#REF!,2,FALSE)</f>
        <v>#REF!</v>
      </c>
      <c r="J49" s="12" t="e">
        <f>VLOOKUP(B49,#REF!,67,FALSE)</f>
        <v>#REF!</v>
      </c>
      <c r="K49" s="13" t="e">
        <f>IF(OR((VLOOKUP(B49,#REF!,66,FALSE)="1"),(VLOOKUP(B49,#REF!,8,FALSE)="1")),"非公開",(VLOOKUP(B49,#REF!,30,"FALSE")))</f>
        <v>#REF!</v>
      </c>
      <c r="L49" s="13" t="e">
        <f>VLOOKUP(B49,#REF!,29,FALSE)</f>
        <v>#REF!</v>
      </c>
      <c r="M49" s="14" t="e">
        <f>IF(OR((VLOOKUP(B49,#REF!,66,FALSE)="1"),(VLOOKUP(B49,#REF!,8,FALSE)="1")),"非公開",(ROUNDDOWN(L49/K49,3)))</f>
        <v>#REF!</v>
      </c>
      <c r="N49" s="15"/>
      <c r="O49" s="15"/>
      <c r="P49" s="15"/>
      <c r="Q49" s="15"/>
      <c r="R49" s="16"/>
    </row>
    <row r="50" spans="1:18" ht="60" customHeight="1" x14ac:dyDescent="0.15">
      <c r="A50" s="7" t="e">
        <f>VLOOKUP(B50,#REF!,75,FALSE)</f>
        <v>#REF!</v>
      </c>
      <c r="B50" s="18" t="s">
        <v>326</v>
      </c>
      <c r="C50" s="8" t="e">
        <f>VLOOKUP(B50,#REF!,76,FALSE)</f>
        <v>#REF!</v>
      </c>
      <c r="D50" s="8"/>
      <c r="E50" s="9" t="e">
        <f>VLOOKUP(B50,#REF!,9,FALSE)&amp;CHAR(10)&amp;(DBCS(VLOOKUP(B50,#REF!,11,FALSE))&amp;(DBCS(VLOOKUP(B50,#REF!,10,FALSE))))</f>
        <v>#REF!</v>
      </c>
      <c r="F50" s="9" t="e">
        <f>IF(VLOOKUP(B50,#REF!,63,FALSE)="01","航空自衛隊第２補給処調達部長　村岡　良雄","航空自衛隊第２補給処調達部長代理調達管理課長　奥山　英樹")</f>
        <v>#REF!</v>
      </c>
      <c r="G50" s="10" t="e">
        <f>DATEVALUE(VLOOKUP(B50,#REF!,21,FALSE))</f>
        <v>#REF!</v>
      </c>
      <c r="H50" s="9" t="e">
        <f>VLOOKUP(B50,#REF!,18,FALSE)&amp;CHAR(10)&amp;(VLOOKUP(B50,#REF!,19,FALSE))</f>
        <v>#REF!</v>
      </c>
      <c r="I50" s="11" t="e">
        <f>VLOOKUP(H50,#REF!,2,FALSE)</f>
        <v>#REF!</v>
      </c>
      <c r="J50" s="12" t="e">
        <f>VLOOKUP(B50,#REF!,67,FALSE)</f>
        <v>#REF!</v>
      </c>
      <c r="K50" s="13" t="e">
        <f>IF(OR((VLOOKUP(B50,#REF!,66,FALSE)="1"),(VLOOKUP(B50,#REF!,8,FALSE)="1")),"非公開",(VLOOKUP(B50,#REF!,30,"FALSE")))</f>
        <v>#REF!</v>
      </c>
      <c r="L50" s="13" t="e">
        <f>VLOOKUP(B50,#REF!,29,FALSE)</f>
        <v>#REF!</v>
      </c>
      <c r="M50" s="14" t="e">
        <f>IF(OR((VLOOKUP(B50,#REF!,66,FALSE)="1"),(VLOOKUP(B50,#REF!,8,FALSE)="1")),"非公開",(ROUNDDOWN(L50/K50,3)))</f>
        <v>#REF!</v>
      </c>
      <c r="N50" s="15"/>
      <c r="O50" s="15"/>
      <c r="P50" s="15"/>
      <c r="Q50" s="15"/>
      <c r="R50" s="16"/>
    </row>
    <row r="51" spans="1:18" ht="60" customHeight="1" x14ac:dyDescent="0.15">
      <c r="A51" s="7" t="e">
        <f>VLOOKUP(B51,#REF!,75,FALSE)</f>
        <v>#REF!</v>
      </c>
      <c r="B51" s="18" t="s">
        <v>327</v>
      </c>
      <c r="C51" s="8" t="e">
        <f>VLOOKUP(B51,#REF!,76,FALSE)</f>
        <v>#REF!</v>
      </c>
      <c r="D51" s="8"/>
      <c r="E51" s="9" t="e">
        <f>VLOOKUP(B51,#REF!,9,FALSE)&amp;CHAR(10)&amp;(DBCS(VLOOKUP(B51,#REF!,11,FALSE))&amp;(DBCS(VLOOKUP(B51,#REF!,10,FALSE))))</f>
        <v>#REF!</v>
      </c>
      <c r="F51" s="9" t="e">
        <f>IF(VLOOKUP(B51,#REF!,63,FALSE)="01","航空自衛隊第２補給処調達部長　村岡　良雄","航空自衛隊第２補給処調達部長代理調達管理課長　奥山　英樹")</f>
        <v>#REF!</v>
      </c>
      <c r="G51" s="10" t="e">
        <f>DATEVALUE(VLOOKUP(B51,#REF!,21,FALSE))</f>
        <v>#REF!</v>
      </c>
      <c r="H51" s="9" t="e">
        <f>VLOOKUP(B51,#REF!,18,FALSE)&amp;CHAR(10)&amp;(VLOOKUP(B51,#REF!,19,FALSE))</f>
        <v>#REF!</v>
      </c>
      <c r="I51" s="11" t="e">
        <f>VLOOKUP(H51,#REF!,2,FALSE)</f>
        <v>#REF!</v>
      </c>
      <c r="J51" s="12" t="e">
        <f>VLOOKUP(B51,#REF!,67,FALSE)</f>
        <v>#REF!</v>
      </c>
      <c r="K51" s="13" t="e">
        <f>IF(OR((VLOOKUP(B51,#REF!,66,FALSE)="1"),(VLOOKUP(B51,#REF!,8,FALSE)="1")),"非公開",(VLOOKUP(B51,#REF!,30,"FALSE")))</f>
        <v>#REF!</v>
      </c>
      <c r="L51" s="13" t="e">
        <f>VLOOKUP(B51,#REF!,29,FALSE)</f>
        <v>#REF!</v>
      </c>
      <c r="M51" s="14" t="e">
        <f>IF(OR((VLOOKUP(B51,#REF!,66,FALSE)="1"),(VLOOKUP(B51,#REF!,8,FALSE)="1")),"非公開",(ROUNDDOWN(L51/K51,3)))</f>
        <v>#REF!</v>
      </c>
      <c r="N51" s="15"/>
      <c r="O51" s="15"/>
      <c r="P51" s="15"/>
      <c r="Q51" s="15"/>
      <c r="R51" s="16"/>
    </row>
    <row r="52" spans="1:18" ht="60" customHeight="1" x14ac:dyDescent="0.15">
      <c r="A52" s="7" t="e">
        <f>VLOOKUP(B52,#REF!,75,FALSE)</f>
        <v>#REF!</v>
      </c>
      <c r="B52" s="18" t="s">
        <v>328</v>
      </c>
      <c r="C52" s="8" t="e">
        <f>VLOOKUP(B52,#REF!,76,FALSE)</f>
        <v>#REF!</v>
      </c>
      <c r="D52" s="8"/>
      <c r="E52" s="9" t="e">
        <f>VLOOKUP(B52,#REF!,9,FALSE)&amp;CHAR(10)&amp;(DBCS(VLOOKUP(B52,#REF!,11,FALSE))&amp;(DBCS(VLOOKUP(B52,#REF!,10,FALSE))))</f>
        <v>#REF!</v>
      </c>
      <c r="F52" s="9" t="e">
        <f>IF(VLOOKUP(B52,#REF!,63,FALSE)="01","航空自衛隊第２補給処調達部長　村岡　良雄","航空自衛隊第２補給処調達部長代理調達管理課長　奥山　英樹")</f>
        <v>#REF!</v>
      </c>
      <c r="G52" s="10" t="e">
        <f>DATEVALUE(VLOOKUP(B52,#REF!,21,FALSE))</f>
        <v>#REF!</v>
      </c>
      <c r="H52" s="9" t="e">
        <f>VLOOKUP(B52,#REF!,18,FALSE)&amp;CHAR(10)&amp;(VLOOKUP(B52,#REF!,19,FALSE))</f>
        <v>#REF!</v>
      </c>
      <c r="I52" s="11" t="e">
        <f>VLOOKUP(H52,#REF!,2,FALSE)</f>
        <v>#REF!</v>
      </c>
      <c r="J52" s="12" t="e">
        <f>VLOOKUP(B52,#REF!,67,FALSE)</f>
        <v>#REF!</v>
      </c>
      <c r="K52" s="13" t="e">
        <f>IF(OR((VLOOKUP(B52,#REF!,66,FALSE)="1"),(VLOOKUP(B52,#REF!,8,FALSE)="1")),"非公開",(VLOOKUP(B52,#REF!,30,"FALSE")))</f>
        <v>#REF!</v>
      </c>
      <c r="L52" s="13" t="e">
        <f>VLOOKUP(B52,#REF!,29,FALSE)</f>
        <v>#REF!</v>
      </c>
      <c r="M52" s="14" t="e">
        <f>IF(OR((VLOOKUP(B52,#REF!,66,FALSE)="1"),(VLOOKUP(B52,#REF!,8,FALSE)="1")),"非公開",(ROUNDDOWN(L52/K52,3)))</f>
        <v>#REF!</v>
      </c>
      <c r="N52" s="15"/>
      <c r="O52" s="15"/>
      <c r="P52" s="15"/>
      <c r="Q52" s="15"/>
      <c r="R52" s="16"/>
    </row>
    <row r="53" spans="1:18" ht="60" customHeight="1" x14ac:dyDescent="0.15">
      <c r="A53" s="7" t="e">
        <f>VLOOKUP(B53,#REF!,75,FALSE)</f>
        <v>#REF!</v>
      </c>
      <c r="B53" s="18" t="s">
        <v>329</v>
      </c>
      <c r="C53" s="8" t="e">
        <f>VLOOKUP(B53,#REF!,76,FALSE)</f>
        <v>#REF!</v>
      </c>
      <c r="D53" s="8"/>
      <c r="E53" s="9" t="e">
        <f>VLOOKUP(B53,#REF!,9,FALSE)&amp;CHAR(10)&amp;(DBCS(VLOOKUP(B53,#REF!,11,FALSE))&amp;(DBCS(VLOOKUP(B53,#REF!,10,FALSE))))</f>
        <v>#REF!</v>
      </c>
      <c r="F53" s="9" t="e">
        <f>IF(VLOOKUP(B53,#REF!,63,FALSE)="01","航空自衛隊第２補給処調達部長　村岡　良雄","航空自衛隊第２補給処調達部長代理調達管理課長　奥山　英樹")</f>
        <v>#REF!</v>
      </c>
      <c r="G53" s="10" t="e">
        <f>DATEVALUE(VLOOKUP(B53,#REF!,21,FALSE))</f>
        <v>#REF!</v>
      </c>
      <c r="H53" s="9" t="e">
        <f>VLOOKUP(B53,#REF!,18,FALSE)&amp;CHAR(10)&amp;(VLOOKUP(B53,#REF!,19,FALSE))</f>
        <v>#REF!</v>
      </c>
      <c r="I53" s="11" t="e">
        <f>VLOOKUP(H53,#REF!,2,FALSE)</f>
        <v>#REF!</v>
      </c>
      <c r="J53" s="12" t="e">
        <f>VLOOKUP(B53,#REF!,67,FALSE)</f>
        <v>#REF!</v>
      </c>
      <c r="K53" s="13" t="e">
        <f>IF(OR((VLOOKUP(B53,#REF!,66,FALSE)="1"),(VLOOKUP(B53,#REF!,8,FALSE)="1")),"非公開",(VLOOKUP(B53,#REF!,30,"FALSE")))</f>
        <v>#REF!</v>
      </c>
      <c r="L53" s="13" t="e">
        <f>VLOOKUP(B53,#REF!,29,FALSE)</f>
        <v>#REF!</v>
      </c>
      <c r="M53" s="14" t="e">
        <f>IF(OR((VLOOKUP(B53,#REF!,66,FALSE)="1"),(VLOOKUP(B53,#REF!,8,FALSE)="1")),"非公開",(ROUNDDOWN(L53/K53,3)))</f>
        <v>#REF!</v>
      </c>
      <c r="N53" s="15"/>
      <c r="O53" s="15"/>
      <c r="P53" s="15"/>
      <c r="Q53" s="15"/>
      <c r="R53" s="16"/>
    </row>
    <row r="54" spans="1:18" ht="60" customHeight="1" x14ac:dyDescent="0.15">
      <c r="A54" s="7" t="e">
        <f>VLOOKUP(B54,#REF!,75,FALSE)</f>
        <v>#REF!</v>
      </c>
      <c r="B54" s="18" t="s">
        <v>330</v>
      </c>
      <c r="C54" s="8" t="e">
        <f>VLOOKUP(B54,#REF!,76,FALSE)</f>
        <v>#REF!</v>
      </c>
      <c r="D54" s="8"/>
      <c r="E54" s="9" t="e">
        <f>VLOOKUP(B54,#REF!,9,FALSE)&amp;CHAR(10)&amp;(DBCS(VLOOKUP(B54,#REF!,11,FALSE))&amp;(DBCS(VLOOKUP(B54,#REF!,10,FALSE))))</f>
        <v>#REF!</v>
      </c>
      <c r="F54" s="9" t="e">
        <f>IF(VLOOKUP(B54,#REF!,63,FALSE)="01","航空自衛隊第２補給処調達部長　村岡　良雄","航空自衛隊第２補給処調達部長代理調達管理課長　奥山　英樹")</f>
        <v>#REF!</v>
      </c>
      <c r="G54" s="10" t="e">
        <f>DATEVALUE(VLOOKUP(B54,#REF!,21,FALSE))</f>
        <v>#REF!</v>
      </c>
      <c r="H54" s="9" t="e">
        <f>VLOOKUP(B54,#REF!,18,FALSE)&amp;CHAR(10)&amp;(VLOOKUP(B54,#REF!,19,FALSE))</f>
        <v>#REF!</v>
      </c>
      <c r="I54" s="11" t="e">
        <f>VLOOKUP(H54,#REF!,2,FALSE)</f>
        <v>#REF!</v>
      </c>
      <c r="J54" s="12" t="e">
        <f>VLOOKUP(B54,#REF!,67,FALSE)</f>
        <v>#REF!</v>
      </c>
      <c r="K54" s="13" t="e">
        <f>IF(OR((VLOOKUP(B54,#REF!,66,FALSE)="1"),(VLOOKUP(B54,#REF!,8,FALSE)="1")),"非公開",(VLOOKUP(B54,#REF!,30,"FALSE")))</f>
        <v>#REF!</v>
      </c>
      <c r="L54" s="13" t="e">
        <f>VLOOKUP(B54,#REF!,29,FALSE)</f>
        <v>#REF!</v>
      </c>
      <c r="M54" s="14" t="e">
        <f>IF(OR((VLOOKUP(B54,#REF!,66,FALSE)="1"),(VLOOKUP(B54,#REF!,8,FALSE)="1")),"非公開",(ROUNDDOWN(L54/K54,3)))</f>
        <v>#REF!</v>
      </c>
      <c r="N54" s="15"/>
      <c r="O54" s="15"/>
      <c r="P54" s="15"/>
      <c r="Q54" s="15"/>
      <c r="R54" s="16"/>
    </row>
    <row r="55" spans="1:18" ht="60" customHeight="1" x14ac:dyDescent="0.15">
      <c r="A55" s="7" t="e">
        <f>VLOOKUP(B55,#REF!,75,FALSE)</f>
        <v>#REF!</v>
      </c>
      <c r="B55" s="18" t="s">
        <v>331</v>
      </c>
      <c r="C55" s="8" t="e">
        <f>VLOOKUP(B55,#REF!,76,FALSE)</f>
        <v>#REF!</v>
      </c>
      <c r="D55" s="8"/>
      <c r="E55" s="9" t="e">
        <f>VLOOKUP(B55,#REF!,9,FALSE)&amp;CHAR(10)&amp;(DBCS(VLOOKUP(B55,#REF!,11,FALSE))&amp;(DBCS(VLOOKUP(B55,#REF!,10,FALSE))))</f>
        <v>#REF!</v>
      </c>
      <c r="F55" s="9" t="e">
        <f>IF(VLOOKUP(B55,#REF!,63,FALSE)="01","航空自衛隊第２補給処調達部長　村岡　良雄","航空自衛隊第２補給処調達部長代理調達管理課長　奥山　英樹")</f>
        <v>#REF!</v>
      </c>
      <c r="G55" s="10" t="e">
        <f>DATEVALUE(VLOOKUP(B55,#REF!,21,FALSE))</f>
        <v>#REF!</v>
      </c>
      <c r="H55" s="9" t="e">
        <f>VLOOKUP(B55,#REF!,18,FALSE)&amp;CHAR(10)&amp;(VLOOKUP(B55,#REF!,19,FALSE))</f>
        <v>#REF!</v>
      </c>
      <c r="I55" s="11" t="e">
        <f>VLOOKUP(H55,#REF!,2,FALSE)</f>
        <v>#REF!</v>
      </c>
      <c r="J55" s="12" t="e">
        <f>VLOOKUP(B55,#REF!,67,FALSE)</f>
        <v>#REF!</v>
      </c>
      <c r="K55" s="13" t="e">
        <f>IF(OR((VLOOKUP(B55,#REF!,66,FALSE)="1"),(VLOOKUP(B55,#REF!,8,FALSE)="1")),"非公開",(VLOOKUP(B55,#REF!,30,"FALSE")))</f>
        <v>#REF!</v>
      </c>
      <c r="L55" s="13" t="e">
        <f>VLOOKUP(B55,#REF!,29,FALSE)</f>
        <v>#REF!</v>
      </c>
      <c r="M55" s="14" t="e">
        <f>IF(OR((VLOOKUP(B55,#REF!,66,FALSE)="1"),(VLOOKUP(B55,#REF!,8,FALSE)="1")),"非公開",(ROUNDDOWN(L55/K55,3)))</f>
        <v>#REF!</v>
      </c>
      <c r="N55" s="15"/>
      <c r="O55" s="15"/>
      <c r="P55" s="15"/>
      <c r="Q55" s="15"/>
      <c r="R55" s="16"/>
    </row>
    <row r="56" spans="1:18" ht="60" customHeight="1" x14ac:dyDescent="0.15">
      <c r="A56" s="7" t="e">
        <f>VLOOKUP(B56,#REF!,75,FALSE)</f>
        <v>#REF!</v>
      </c>
      <c r="B56" s="18" t="s">
        <v>332</v>
      </c>
      <c r="C56" s="8" t="e">
        <f>VLOOKUP(B56,#REF!,76,FALSE)</f>
        <v>#REF!</v>
      </c>
      <c r="D56" s="8"/>
      <c r="E56" s="9" t="e">
        <f>VLOOKUP(B56,#REF!,9,FALSE)&amp;CHAR(10)&amp;(DBCS(VLOOKUP(B56,#REF!,11,FALSE))&amp;(DBCS(VLOOKUP(B56,#REF!,10,FALSE))))</f>
        <v>#REF!</v>
      </c>
      <c r="F56" s="9" t="e">
        <f>IF(VLOOKUP(B56,#REF!,63,FALSE)="01","航空自衛隊第２補給処調達部長　村岡　良雄","航空自衛隊第２補給処調達部長代理調達管理課長　奥山　英樹")</f>
        <v>#REF!</v>
      </c>
      <c r="G56" s="10" t="e">
        <f>DATEVALUE(VLOOKUP(B56,#REF!,21,FALSE))</f>
        <v>#REF!</v>
      </c>
      <c r="H56" s="9" t="e">
        <f>VLOOKUP(B56,#REF!,18,FALSE)&amp;CHAR(10)&amp;(VLOOKUP(B56,#REF!,19,FALSE))</f>
        <v>#REF!</v>
      </c>
      <c r="I56" s="11" t="e">
        <f>VLOOKUP(H56,#REF!,2,FALSE)</f>
        <v>#REF!</v>
      </c>
      <c r="J56" s="12" t="e">
        <f>VLOOKUP(B56,#REF!,67,FALSE)</f>
        <v>#REF!</v>
      </c>
      <c r="K56" s="13" t="e">
        <f>IF(OR((VLOOKUP(B56,#REF!,66,FALSE)="1"),(VLOOKUP(B56,#REF!,8,FALSE)="1")),"非公開",(VLOOKUP(B56,#REF!,30,"FALSE")))</f>
        <v>#REF!</v>
      </c>
      <c r="L56" s="13" t="e">
        <f>VLOOKUP(B56,#REF!,29,FALSE)</f>
        <v>#REF!</v>
      </c>
      <c r="M56" s="14" t="e">
        <f>IF(OR((VLOOKUP(B56,#REF!,66,FALSE)="1"),(VLOOKUP(B56,#REF!,8,FALSE)="1")),"非公開",(ROUNDDOWN(L56/K56,3)))</f>
        <v>#REF!</v>
      </c>
      <c r="N56" s="15"/>
      <c r="O56" s="15"/>
      <c r="P56" s="15"/>
      <c r="Q56" s="15"/>
      <c r="R56" s="16"/>
    </row>
    <row r="57" spans="1:18" ht="60" customHeight="1" x14ac:dyDescent="0.15">
      <c r="A57" s="7" t="e">
        <f>VLOOKUP(B57,#REF!,75,FALSE)</f>
        <v>#REF!</v>
      </c>
      <c r="B57" s="18" t="s">
        <v>333</v>
      </c>
      <c r="C57" s="8" t="e">
        <f>VLOOKUP(B57,#REF!,76,FALSE)</f>
        <v>#REF!</v>
      </c>
      <c r="D57" s="8"/>
      <c r="E57" s="9" t="e">
        <f>VLOOKUP(B57,#REF!,9,FALSE)&amp;CHAR(10)&amp;(DBCS(VLOOKUP(B57,#REF!,11,FALSE))&amp;(DBCS(VLOOKUP(B57,#REF!,10,FALSE))))</f>
        <v>#REF!</v>
      </c>
      <c r="F57" s="9" t="e">
        <f>IF(VLOOKUP(B57,#REF!,63,FALSE)="01","航空自衛隊第２補給処調達部長　村岡　良雄","航空自衛隊第２補給処調達部長代理調達管理課長　奥山　英樹")</f>
        <v>#REF!</v>
      </c>
      <c r="G57" s="10" t="e">
        <f>DATEVALUE(VLOOKUP(B57,#REF!,21,FALSE))</f>
        <v>#REF!</v>
      </c>
      <c r="H57" s="9" t="e">
        <f>VLOOKUP(B57,#REF!,18,FALSE)&amp;CHAR(10)&amp;(VLOOKUP(B57,#REF!,19,FALSE))</f>
        <v>#REF!</v>
      </c>
      <c r="I57" s="11" t="e">
        <f>VLOOKUP(H57,#REF!,2,FALSE)</f>
        <v>#REF!</v>
      </c>
      <c r="J57" s="12" t="e">
        <f>VLOOKUP(B57,#REF!,67,FALSE)</f>
        <v>#REF!</v>
      </c>
      <c r="K57" s="13" t="e">
        <f>IF(OR((VLOOKUP(B57,#REF!,66,FALSE)="1"),(VLOOKUP(B57,#REF!,8,FALSE)="1")),"非公開",(VLOOKUP(B57,#REF!,30,"FALSE")))</f>
        <v>#REF!</v>
      </c>
      <c r="L57" s="13" t="e">
        <f>VLOOKUP(B57,#REF!,29,FALSE)</f>
        <v>#REF!</v>
      </c>
      <c r="M57" s="14" t="e">
        <f>IF(OR((VLOOKUP(B57,#REF!,66,FALSE)="1"),(VLOOKUP(B57,#REF!,8,FALSE)="1")),"非公開",(ROUNDDOWN(L57/K57,3)))</f>
        <v>#REF!</v>
      </c>
      <c r="N57" s="15"/>
      <c r="O57" s="15"/>
      <c r="P57" s="15"/>
      <c r="Q57" s="15"/>
      <c r="R57" s="16"/>
    </row>
    <row r="58" spans="1:18" ht="60" customHeight="1" x14ac:dyDescent="0.15">
      <c r="A58" s="7" t="e">
        <f>VLOOKUP(B58,#REF!,75,FALSE)</f>
        <v>#REF!</v>
      </c>
      <c r="B58" s="18" t="s">
        <v>334</v>
      </c>
      <c r="C58" s="8" t="e">
        <f>VLOOKUP(B58,#REF!,76,FALSE)</f>
        <v>#REF!</v>
      </c>
      <c r="D58" s="8"/>
      <c r="E58" s="9" t="e">
        <f>VLOOKUP(B58,#REF!,9,FALSE)&amp;CHAR(10)&amp;(DBCS(VLOOKUP(B58,#REF!,11,FALSE))&amp;(DBCS(VLOOKUP(B58,#REF!,10,FALSE))))</f>
        <v>#REF!</v>
      </c>
      <c r="F58" s="9" t="e">
        <f>IF(VLOOKUP(B58,#REF!,63,FALSE)="01","航空自衛隊第２補給処調達部長　村岡　良雄","航空自衛隊第２補給処調達部長代理調達管理課長　奥山　英樹")</f>
        <v>#REF!</v>
      </c>
      <c r="G58" s="10" t="e">
        <f>DATEVALUE(VLOOKUP(B58,#REF!,21,FALSE))</f>
        <v>#REF!</v>
      </c>
      <c r="H58" s="9" t="e">
        <f>VLOOKUP(B58,#REF!,18,FALSE)&amp;CHAR(10)&amp;(VLOOKUP(B58,#REF!,19,FALSE))</f>
        <v>#REF!</v>
      </c>
      <c r="I58" s="11" t="e">
        <f>VLOOKUP(H58,#REF!,2,FALSE)</f>
        <v>#REF!</v>
      </c>
      <c r="J58" s="12" t="e">
        <f>VLOOKUP(B58,#REF!,67,FALSE)</f>
        <v>#REF!</v>
      </c>
      <c r="K58" s="13" t="e">
        <f>IF(OR((VLOOKUP(B58,#REF!,66,FALSE)="1"),(VLOOKUP(B58,#REF!,8,FALSE)="1")),"非公開",(VLOOKUP(B58,#REF!,30,"FALSE")))</f>
        <v>#REF!</v>
      </c>
      <c r="L58" s="13" t="e">
        <f>VLOOKUP(B58,#REF!,29,FALSE)</f>
        <v>#REF!</v>
      </c>
      <c r="M58" s="14" t="e">
        <f>IF(OR((VLOOKUP(B58,#REF!,66,FALSE)="1"),(VLOOKUP(B58,#REF!,8,FALSE)="1")),"非公開",(ROUNDDOWN(L58/K58,3)))</f>
        <v>#REF!</v>
      </c>
      <c r="N58" s="15"/>
      <c r="O58" s="15"/>
      <c r="P58" s="15"/>
      <c r="Q58" s="15"/>
      <c r="R58" s="16"/>
    </row>
    <row r="59" spans="1:18" ht="60" customHeight="1" x14ac:dyDescent="0.15">
      <c r="A59" s="7" t="e">
        <f>VLOOKUP(B59,#REF!,75,FALSE)</f>
        <v>#REF!</v>
      </c>
      <c r="B59" s="18" t="s">
        <v>335</v>
      </c>
      <c r="C59" s="8" t="e">
        <f>VLOOKUP(B59,#REF!,76,FALSE)</f>
        <v>#REF!</v>
      </c>
      <c r="D59" s="8"/>
      <c r="E59" s="9" t="e">
        <f>VLOOKUP(B59,#REF!,9,FALSE)&amp;CHAR(10)&amp;(DBCS(VLOOKUP(B59,#REF!,11,FALSE))&amp;(DBCS(VLOOKUP(B59,#REF!,10,FALSE))))</f>
        <v>#REF!</v>
      </c>
      <c r="F59" s="9" t="e">
        <f>IF(VLOOKUP(B59,#REF!,63,FALSE)="01","航空自衛隊第２補給処調達部長　村岡　良雄","航空自衛隊第２補給処調達部長代理調達管理課長　奥山　英樹")</f>
        <v>#REF!</v>
      </c>
      <c r="G59" s="10" t="e">
        <f>DATEVALUE(VLOOKUP(B59,#REF!,21,FALSE))</f>
        <v>#REF!</v>
      </c>
      <c r="H59" s="9" t="e">
        <f>VLOOKUP(B59,#REF!,18,FALSE)&amp;CHAR(10)&amp;(VLOOKUP(B59,#REF!,19,FALSE))</f>
        <v>#REF!</v>
      </c>
      <c r="I59" s="11" t="e">
        <f>VLOOKUP(H59,#REF!,2,FALSE)</f>
        <v>#REF!</v>
      </c>
      <c r="J59" s="12" t="e">
        <f>VLOOKUP(B59,#REF!,67,FALSE)</f>
        <v>#REF!</v>
      </c>
      <c r="K59" s="13" t="e">
        <f>IF(OR((VLOOKUP(B59,#REF!,66,FALSE)="1"),(VLOOKUP(B59,#REF!,8,FALSE)="1")),"非公開",(VLOOKUP(B59,#REF!,30,"FALSE")))</f>
        <v>#REF!</v>
      </c>
      <c r="L59" s="13" t="e">
        <f>VLOOKUP(B59,#REF!,29,FALSE)</f>
        <v>#REF!</v>
      </c>
      <c r="M59" s="14" t="e">
        <f>IF(OR((VLOOKUP(B59,#REF!,66,FALSE)="1"),(VLOOKUP(B59,#REF!,8,FALSE)="1")),"非公開",(ROUNDDOWN(L59/K59,3)))</f>
        <v>#REF!</v>
      </c>
      <c r="N59" s="15"/>
      <c r="O59" s="15"/>
      <c r="P59" s="15"/>
      <c r="Q59" s="15"/>
      <c r="R59" s="16"/>
    </row>
    <row r="60" spans="1:18" ht="60" customHeight="1" x14ac:dyDescent="0.15">
      <c r="A60" s="7" t="e">
        <f>VLOOKUP(B60,#REF!,75,FALSE)</f>
        <v>#REF!</v>
      </c>
      <c r="B60" s="18" t="s">
        <v>336</v>
      </c>
      <c r="C60" s="8" t="e">
        <f>VLOOKUP(B60,#REF!,76,FALSE)</f>
        <v>#REF!</v>
      </c>
      <c r="D60" s="8"/>
      <c r="E60" s="9" t="e">
        <f>VLOOKUP(B60,#REF!,9,FALSE)&amp;CHAR(10)&amp;(DBCS(VLOOKUP(B60,#REF!,11,FALSE))&amp;(DBCS(VLOOKUP(B60,#REF!,10,FALSE))))</f>
        <v>#REF!</v>
      </c>
      <c r="F60" s="9" t="e">
        <f>IF(VLOOKUP(B60,#REF!,63,FALSE)="01","航空自衛隊第２補給処調達部長　村岡　良雄","航空自衛隊第２補給処調達部長代理調達管理課長　奥山　英樹")</f>
        <v>#REF!</v>
      </c>
      <c r="G60" s="10" t="e">
        <f>DATEVALUE(VLOOKUP(B60,#REF!,21,FALSE))</f>
        <v>#REF!</v>
      </c>
      <c r="H60" s="9" t="e">
        <f>VLOOKUP(B60,#REF!,18,FALSE)&amp;CHAR(10)&amp;(VLOOKUP(B60,#REF!,19,FALSE))</f>
        <v>#REF!</v>
      </c>
      <c r="I60" s="11" t="e">
        <f>VLOOKUP(H60,#REF!,2,FALSE)</f>
        <v>#REF!</v>
      </c>
      <c r="J60" s="12" t="e">
        <f>VLOOKUP(B60,#REF!,67,FALSE)</f>
        <v>#REF!</v>
      </c>
      <c r="K60" s="13" t="e">
        <f>IF(OR((VLOOKUP(B60,#REF!,66,FALSE)="1"),(VLOOKUP(B60,#REF!,8,FALSE)="1")),"非公開",(VLOOKUP(B60,#REF!,30,"FALSE")))</f>
        <v>#REF!</v>
      </c>
      <c r="L60" s="13" t="e">
        <f>VLOOKUP(B60,#REF!,29,FALSE)</f>
        <v>#REF!</v>
      </c>
      <c r="M60" s="14" t="e">
        <f>IF(OR((VLOOKUP(B60,#REF!,66,FALSE)="1"),(VLOOKUP(B60,#REF!,8,FALSE)="1")),"非公開",(ROUNDDOWN(L60/K60,3)))</f>
        <v>#REF!</v>
      </c>
      <c r="N60" s="15"/>
      <c r="O60" s="15"/>
      <c r="P60" s="15"/>
      <c r="Q60" s="15"/>
      <c r="R60" s="16"/>
    </row>
    <row r="61" spans="1:18" ht="60" customHeight="1" x14ac:dyDescent="0.15">
      <c r="A61" s="7" t="e">
        <f>VLOOKUP(B61,#REF!,75,FALSE)</f>
        <v>#REF!</v>
      </c>
      <c r="B61" s="18" t="s">
        <v>337</v>
      </c>
      <c r="C61" s="8" t="e">
        <f>VLOOKUP(B61,#REF!,76,FALSE)</f>
        <v>#REF!</v>
      </c>
      <c r="D61" s="8"/>
      <c r="E61" s="9" t="e">
        <f>VLOOKUP(B61,#REF!,9,FALSE)&amp;CHAR(10)&amp;(DBCS(VLOOKUP(B61,#REF!,11,FALSE))&amp;(DBCS(VLOOKUP(B61,#REF!,10,FALSE))))</f>
        <v>#REF!</v>
      </c>
      <c r="F61" s="9" t="e">
        <f>IF(VLOOKUP(B61,#REF!,63,FALSE)="01","航空自衛隊第２補給処調達部長　村岡　良雄","航空自衛隊第２補給処調達部長代理調達管理課長　奥山　英樹")</f>
        <v>#REF!</v>
      </c>
      <c r="G61" s="10" t="e">
        <f>DATEVALUE(VLOOKUP(B61,#REF!,21,FALSE))</f>
        <v>#REF!</v>
      </c>
      <c r="H61" s="9" t="e">
        <f>VLOOKUP(B61,#REF!,18,FALSE)&amp;CHAR(10)&amp;(VLOOKUP(B61,#REF!,19,FALSE))</f>
        <v>#REF!</v>
      </c>
      <c r="I61" s="11" t="e">
        <f>VLOOKUP(H61,#REF!,2,FALSE)</f>
        <v>#REF!</v>
      </c>
      <c r="J61" s="12" t="e">
        <f>VLOOKUP(B61,#REF!,67,FALSE)</f>
        <v>#REF!</v>
      </c>
      <c r="K61" s="13" t="e">
        <f>IF(OR((VLOOKUP(B61,#REF!,66,FALSE)="1"),(VLOOKUP(B61,#REF!,8,FALSE)="1")),"非公開",(VLOOKUP(B61,#REF!,30,"FALSE")))</f>
        <v>#REF!</v>
      </c>
      <c r="L61" s="13" t="e">
        <f>VLOOKUP(B61,#REF!,29,FALSE)</f>
        <v>#REF!</v>
      </c>
      <c r="M61" s="14" t="e">
        <f>IF(OR((VLOOKUP(B61,#REF!,66,FALSE)="1"),(VLOOKUP(B61,#REF!,8,FALSE)="1")),"非公開",(ROUNDDOWN(L61/K61,3)))</f>
        <v>#REF!</v>
      </c>
      <c r="N61" s="15"/>
      <c r="O61" s="15"/>
      <c r="P61" s="15"/>
      <c r="Q61" s="15"/>
      <c r="R61" s="16"/>
    </row>
    <row r="62" spans="1:18" ht="60" customHeight="1" x14ac:dyDescent="0.15">
      <c r="A62" s="7" t="e">
        <f>VLOOKUP(B62,#REF!,75,FALSE)</f>
        <v>#REF!</v>
      </c>
      <c r="B62" s="18" t="s">
        <v>276</v>
      </c>
      <c r="C62" s="8" t="e">
        <f>VLOOKUP(B62,#REF!,76,FALSE)</f>
        <v>#REF!</v>
      </c>
      <c r="D62" s="8"/>
      <c r="E62" s="9" t="e">
        <f>VLOOKUP(B62,#REF!,9,FALSE)&amp;CHAR(10)&amp;(DBCS(VLOOKUP(B62,#REF!,11,FALSE))&amp;(DBCS(VLOOKUP(B62,#REF!,10,FALSE))))</f>
        <v>#REF!</v>
      </c>
      <c r="F62" s="9" t="e">
        <f>IF(VLOOKUP(B62,#REF!,63,FALSE)="01","航空自衛隊第２補給処調達部長　村岡　良雄","航空自衛隊第２補給処調達部長代理調達管理課長　奥山　英樹")</f>
        <v>#REF!</v>
      </c>
      <c r="G62" s="10" t="e">
        <f>DATEVALUE(VLOOKUP(B62,#REF!,21,FALSE))</f>
        <v>#REF!</v>
      </c>
      <c r="H62" s="9" t="e">
        <f>VLOOKUP(B62,#REF!,18,FALSE)&amp;CHAR(10)&amp;(VLOOKUP(B62,#REF!,19,FALSE))</f>
        <v>#REF!</v>
      </c>
      <c r="I62" s="11" t="e">
        <f>VLOOKUP(H62,#REF!,2,FALSE)</f>
        <v>#REF!</v>
      </c>
      <c r="J62" s="12" t="e">
        <f>VLOOKUP(B62,#REF!,67,FALSE)</f>
        <v>#REF!</v>
      </c>
      <c r="K62" s="13" t="e">
        <f>IF(OR((VLOOKUP(B62,#REF!,66,FALSE)="1"),(VLOOKUP(B62,#REF!,8,FALSE)="1")),"非公開",(VLOOKUP(B62,#REF!,30,"FALSE")))</f>
        <v>#REF!</v>
      </c>
      <c r="L62" s="13" t="e">
        <f>VLOOKUP(B62,#REF!,29,FALSE)</f>
        <v>#REF!</v>
      </c>
      <c r="M62" s="14" t="e">
        <f>IF(OR((VLOOKUP(B62,#REF!,66,FALSE)="1"),(VLOOKUP(B62,#REF!,8,FALSE)="1")),"非公開",(ROUNDDOWN(L62/K62,3)))</f>
        <v>#REF!</v>
      </c>
      <c r="N62" s="15"/>
      <c r="O62" s="15"/>
      <c r="P62" s="15"/>
      <c r="Q62" s="15"/>
      <c r="R62" s="16"/>
    </row>
    <row r="63" spans="1:18" ht="60" customHeight="1" x14ac:dyDescent="0.15">
      <c r="A63" s="7" t="e">
        <f>VLOOKUP(B63,#REF!,75,FALSE)</f>
        <v>#REF!</v>
      </c>
      <c r="B63" s="18" t="s">
        <v>338</v>
      </c>
      <c r="C63" s="8" t="e">
        <f>VLOOKUP(B63,#REF!,76,FALSE)</f>
        <v>#REF!</v>
      </c>
      <c r="D63" s="8"/>
      <c r="E63" s="9" t="e">
        <f>VLOOKUP(B63,#REF!,9,FALSE)&amp;CHAR(10)&amp;(DBCS(VLOOKUP(B63,#REF!,11,FALSE))&amp;(DBCS(VLOOKUP(B63,#REF!,10,FALSE))))</f>
        <v>#REF!</v>
      </c>
      <c r="F63" s="9" t="e">
        <f>IF(VLOOKUP(B63,#REF!,63,FALSE)="01","航空自衛隊第２補給処調達部長　村岡　良雄","航空自衛隊第２補給処調達部長代理調達管理課長　奥山　英樹")</f>
        <v>#REF!</v>
      </c>
      <c r="G63" s="10" t="e">
        <f>DATEVALUE(VLOOKUP(B63,#REF!,21,FALSE))</f>
        <v>#REF!</v>
      </c>
      <c r="H63" s="9" t="e">
        <f>VLOOKUP(B63,#REF!,18,FALSE)&amp;CHAR(10)&amp;(VLOOKUP(B63,#REF!,19,FALSE))</f>
        <v>#REF!</v>
      </c>
      <c r="I63" s="11" t="e">
        <f>VLOOKUP(H63,#REF!,2,FALSE)</f>
        <v>#REF!</v>
      </c>
      <c r="J63" s="12" t="e">
        <f>VLOOKUP(B63,#REF!,67,FALSE)</f>
        <v>#REF!</v>
      </c>
      <c r="K63" s="13" t="e">
        <f>IF(OR((VLOOKUP(B63,#REF!,66,FALSE)="1"),(VLOOKUP(B63,#REF!,8,FALSE)="1")),"非公開",(VLOOKUP(B63,#REF!,30,"FALSE")))</f>
        <v>#REF!</v>
      </c>
      <c r="L63" s="13" t="e">
        <f>VLOOKUP(B63,#REF!,29,FALSE)</f>
        <v>#REF!</v>
      </c>
      <c r="M63" s="14" t="e">
        <f>IF(OR((VLOOKUP(B63,#REF!,66,FALSE)="1"),(VLOOKUP(B63,#REF!,8,FALSE)="1")),"非公開",(ROUNDDOWN(L63/K63,3)))</f>
        <v>#REF!</v>
      </c>
      <c r="N63" s="15"/>
      <c r="O63" s="15"/>
      <c r="P63" s="15"/>
      <c r="Q63" s="15"/>
      <c r="R63" s="16"/>
    </row>
    <row r="64" spans="1:18" ht="60" customHeight="1" x14ac:dyDescent="0.15">
      <c r="A64" s="7" t="e">
        <f>VLOOKUP(B64,#REF!,75,FALSE)</f>
        <v>#REF!</v>
      </c>
      <c r="B64" s="17" t="s">
        <v>339</v>
      </c>
      <c r="C64" s="8" t="e">
        <f>VLOOKUP(B64,#REF!,76,FALSE)</f>
        <v>#REF!</v>
      </c>
      <c r="D64" s="8" t="e">
        <f t="shared" ref="D64:D127" si="2">IF(C64="KE","市場価格方式","")</f>
        <v>#REF!</v>
      </c>
      <c r="E64" s="9" t="e">
        <f>VLOOKUP(B64,#REF!,9,FALSE)&amp;CHAR(10)&amp;(DBCS(VLOOKUP(B64,#REF!,11,FALSE))&amp;(DBCS(VLOOKUP(B64,#REF!,10,FALSE))))</f>
        <v>#REF!</v>
      </c>
      <c r="F64" s="9" t="e">
        <f>IF(VLOOKUP(B64,#REF!,63,FALSE)="01","航空自衛隊第２補給処調達部長　村岡　良雄","航空自衛隊第２補給処調達部長代理調達管理課長　奥山　英樹")</f>
        <v>#REF!</v>
      </c>
      <c r="G64" s="10" t="e">
        <f>DATEVALUE(VLOOKUP(B64,#REF!,21,FALSE))</f>
        <v>#REF!</v>
      </c>
      <c r="H64" s="9" t="e">
        <f>VLOOKUP(B64,#REF!,18,FALSE)&amp;CHAR(10)&amp;(VLOOKUP(B64,#REF!,19,FALSE))</f>
        <v>#REF!</v>
      </c>
      <c r="I64" s="11" t="e">
        <f>VLOOKUP(H64,#REF!,2,FALSE)</f>
        <v>#REF!</v>
      </c>
      <c r="J64" s="12" t="e">
        <f>VLOOKUP(B64,#REF!,67,FALSE)</f>
        <v>#REF!</v>
      </c>
      <c r="K64" s="13" t="e">
        <f>IF(OR((VLOOKUP(B64,#REF!,66,FALSE)="1"),(VLOOKUP(B64,#REF!,8,FALSE)="1")),"非公開",(VLOOKUP(B64,#REF!,30,"FALSE")))</f>
        <v>#REF!</v>
      </c>
      <c r="L64" s="13" t="e">
        <f>VLOOKUP(B64,#REF!,29,FALSE)</f>
        <v>#REF!</v>
      </c>
      <c r="M64" s="14" t="e">
        <f>IF(OR((VLOOKUP(B64,#REF!,66,FALSE)="1"),(VLOOKUP(B64,#REF!,8,FALSE)="1")),"非公開",(ROUNDDOWN(L64/K64,3)))</f>
        <v>#REF!</v>
      </c>
      <c r="N64" s="15"/>
      <c r="O64" s="15"/>
      <c r="P64" s="15"/>
      <c r="Q64" s="15"/>
      <c r="R64" s="16"/>
    </row>
    <row r="65" spans="1:18" ht="60" customHeight="1" x14ac:dyDescent="0.15">
      <c r="A65" s="7" t="e">
        <f>VLOOKUP(B65,#REF!,75,FALSE)</f>
        <v>#REF!</v>
      </c>
      <c r="B65" s="17" t="s">
        <v>340</v>
      </c>
      <c r="C65" s="8" t="e">
        <f>VLOOKUP(B65,#REF!,76,FALSE)</f>
        <v>#REF!</v>
      </c>
      <c r="D65" s="8" t="e">
        <f t="shared" si="2"/>
        <v>#REF!</v>
      </c>
      <c r="E65" s="9" t="e">
        <f>VLOOKUP(B65,#REF!,9,FALSE)&amp;CHAR(10)&amp;(DBCS(VLOOKUP(B65,#REF!,11,FALSE))&amp;(DBCS(VLOOKUP(B65,#REF!,10,FALSE))))</f>
        <v>#REF!</v>
      </c>
      <c r="F65" s="9" t="e">
        <f>IF(VLOOKUP(B65,#REF!,63,FALSE)="01","航空自衛隊第２補給処調達部長　村岡　良雄","航空自衛隊第２補給処調達部長代理調達管理課長　奥山　英樹")</f>
        <v>#REF!</v>
      </c>
      <c r="G65" s="10" t="e">
        <f>DATEVALUE(VLOOKUP(B65,#REF!,21,FALSE))</f>
        <v>#REF!</v>
      </c>
      <c r="H65" s="9" t="e">
        <f>VLOOKUP(B65,#REF!,18,FALSE)&amp;CHAR(10)&amp;(VLOOKUP(B65,#REF!,19,FALSE))</f>
        <v>#REF!</v>
      </c>
      <c r="I65" s="11" t="e">
        <f>VLOOKUP(H65,#REF!,2,FALSE)</f>
        <v>#REF!</v>
      </c>
      <c r="J65" s="12" t="e">
        <f>VLOOKUP(B65,#REF!,67,FALSE)</f>
        <v>#REF!</v>
      </c>
      <c r="K65" s="13" t="e">
        <f>IF(OR((VLOOKUP(B65,#REF!,66,FALSE)="1"),(VLOOKUP(B65,#REF!,8,FALSE)="1")),"非公開",(VLOOKUP(B65,#REF!,30,"FALSE")))</f>
        <v>#REF!</v>
      </c>
      <c r="L65" s="13" t="e">
        <f>VLOOKUP(B65,#REF!,29,FALSE)</f>
        <v>#REF!</v>
      </c>
      <c r="M65" s="14" t="e">
        <f>IF(OR((VLOOKUP(B65,#REF!,66,FALSE)="1"),(VLOOKUP(B65,#REF!,8,FALSE)="1")),"非公開",(ROUNDDOWN(L65/K65,3)))</f>
        <v>#REF!</v>
      </c>
      <c r="N65" s="15"/>
      <c r="O65" s="15"/>
      <c r="P65" s="15"/>
      <c r="Q65" s="15"/>
      <c r="R65" s="16"/>
    </row>
    <row r="66" spans="1:18" ht="60" customHeight="1" x14ac:dyDescent="0.15">
      <c r="A66" s="7" t="e">
        <f>VLOOKUP(B66,#REF!,75,FALSE)</f>
        <v>#REF!</v>
      </c>
      <c r="B66" s="17" t="s">
        <v>341</v>
      </c>
      <c r="C66" s="8" t="e">
        <f>VLOOKUP(B66,#REF!,76,FALSE)</f>
        <v>#REF!</v>
      </c>
      <c r="D66" s="8" t="e">
        <f t="shared" si="2"/>
        <v>#REF!</v>
      </c>
      <c r="E66" s="9" t="e">
        <f>VLOOKUP(B66,#REF!,9,FALSE)&amp;CHAR(10)&amp;(DBCS(VLOOKUP(B66,#REF!,11,FALSE))&amp;(DBCS(VLOOKUP(B66,#REF!,10,FALSE))))</f>
        <v>#REF!</v>
      </c>
      <c r="F66" s="9" t="e">
        <f>IF(VLOOKUP(B66,#REF!,63,FALSE)="01","航空自衛隊第２補給処調達部長　村岡　良雄","航空自衛隊第２補給処調達部長代理調達管理課長　奥山　英樹")</f>
        <v>#REF!</v>
      </c>
      <c r="G66" s="10" t="e">
        <f>DATEVALUE(VLOOKUP(B66,#REF!,21,FALSE))</f>
        <v>#REF!</v>
      </c>
      <c r="H66" s="9" t="e">
        <f>VLOOKUP(B66,#REF!,18,FALSE)&amp;CHAR(10)&amp;(VLOOKUP(B66,#REF!,19,FALSE))</f>
        <v>#REF!</v>
      </c>
      <c r="I66" s="11" t="e">
        <f>VLOOKUP(H66,#REF!,2,FALSE)</f>
        <v>#REF!</v>
      </c>
      <c r="J66" s="12" t="e">
        <f>VLOOKUP(B66,#REF!,67,FALSE)</f>
        <v>#REF!</v>
      </c>
      <c r="K66" s="13" t="e">
        <f>IF(OR((VLOOKUP(B66,#REF!,66,FALSE)="1"),(VLOOKUP(B66,#REF!,8,FALSE)="1")),"非公開",(VLOOKUP(B66,#REF!,30,"FALSE")))</f>
        <v>#REF!</v>
      </c>
      <c r="L66" s="13" t="e">
        <f>VLOOKUP(B66,#REF!,29,FALSE)</f>
        <v>#REF!</v>
      </c>
      <c r="M66" s="14" t="e">
        <f>IF(OR((VLOOKUP(B66,#REF!,66,FALSE)="1"),(VLOOKUP(B66,#REF!,8,FALSE)="1")),"非公開",(ROUNDDOWN(L66/K66,3)))</f>
        <v>#REF!</v>
      </c>
      <c r="N66" s="15"/>
      <c r="O66" s="15"/>
      <c r="P66" s="15"/>
      <c r="Q66" s="15"/>
      <c r="R66" s="16"/>
    </row>
    <row r="67" spans="1:18" ht="60" customHeight="1" x14ac:dyDescent="0.15">
      <c r="A67" s="7" t="e">
        <f>VLOOKUP(B67,#REF!,75,FALSE)</f>
        <v>#REF!</v>
      </c>
      <c r="B67" s="17" t="s">
        <v>342</v>
      </c>
      <c r="C67" s="8" t="e">
        <f>VLOOKUP(B67,#REF!,76,FALSE)</f>
        <v>#REF!</v>
      </c>
      <c r="D67" s="8" t="e">
        <f t="shared" si="2"/>
        <v>#REF!</v>
      </c>
      <c r="E67" s="9" t="e">
        <f>VLOOKUP(B67,#REF!,9,FALSE)&amp;CHAR(10)&amp;(DBCS(VLOOKUP(B67,#REF!,11,FALSE))&amp;(DBCS(VLOOKUP(B67,#REF!,10,FALSE))))</f>
        <v>#REF!</v>
      </c>
      <c r="F67" s="9" t="e">
        <f>IF(VLOOKUP(B67,#REF!,63,FALSE)="01","航空自衛隊第２補給処調達部長　村岡　良雄","航空自衛隊第２補給処調達部長代理調達管理課長　奥山　英樹")</f>
        <v>#REF!</v>
      </c>
      <c r="G67" s="10" t="e">
        <f>DATEVALUE(VLOOKUP(B67,#REF!,21,FALSE))</f>
        <v>#REF!</v>
      </c>
      <c r="H67" s="9" t="e">
        <f>VLOOKUP(B67,#REF!,18,FALSE)&amp;CHAR(10)&amp;(VLOOKUP(B67,#REF!,19,FALSE))</f>
        <v>#REF!</v>
      </c>
      <c r="I67" s="11" t="e">
        <f>VLOOKUP(H67,#REF!,2,FALSE)</f>
        <v>#REF!</v>
      </c>
      <c r="J67" s="12" t="e">
        <f>VLOOKUP(B67,#REF!,67,FALSE)</f>
        <v>#REF!</v>
      </c>
      <c r="K67" s="13" t="e">
        <f>IF(OR((VLOOKUP(B67,#REF!,66,FALSE)="1"),(VLOOKUP(B67,#REF!,8,FALSE)="1")),"非公開",(VLOOKUP(B67,#REF!,30,"FALSE")))</f>
        <v>#REF!</v>
      </c>
      <c r="L67" s="13" t="e">
        <f>VLOOKUP(B67,#REF!,29,FALSE)</f>
        <v>#REF!</v>
      </c>
      <c r="M67" s="14" t="e">
        <f>IF(OR((VLOOKUP(B67,#REF!,66,FALSE)="1"),(VLOOKUP(B67,#REF!,8,FALSE)="1")),"非公開",(ROUNDDOWN(L67/K67,3)))</f>
        <v>#REF!</v>
      </c>
      <c r="N67" s="15"/>
      <c r="O67" s="15"/>
      <c r="P67" s="15"/>
      <c r="Q67" s="15"/>
      <c r="R67" s="16"/>
    </row>
    <row r="68" spans="1:18" ht="60" customHeight="1" x14ac:dyDescent="0.15">
      <c r="A68" s="7" t="e">
        <f>VLOOKUP(B68,#REF!,75,FALSE)</f>
        <v>#REF!</v>
      </c>
      <c r="B68" s="17" t="s">
        <v>343</v>
      </c>
      <c r="C68" s="8" t="e">
        <f>VLOOKUP(B68,#REF!,76,FALSE)</f>
        <v>#REF!</v>
      </c>
      <c r="D68" s="8" t="e">
        <f t="shared" si="2"/>
        <v>#REF!</v>
      </c>
      <c r="E68" s="9" t="e">
        <f>VLOOKUP(B68,#REF!,9,FALSE)&amp;CHAR(10)&amp;(DBCS(VLOOKUP(B68,#REF!,11,FALSE))&amp;(DBCS(VLOOKUP(B68,#REF!,10,FALSE))))</f>
        <v>#REF!</v>
      </c>
      <c r="F68" s="9" t="e">
        <f>IF(VLOOKUP(B68,#REF!,63,FALSE)="01","航空自衛隊第２補給処調達部長　村岡　良雄","航空自衛隊第２補給処調達部長代理調達管理課長　奥山　英樹")</f>
        <v>#REF!</v>
      </c>
      <c r="G68" s="10" t="e">
        <f>DATEVALUE(VLOOKUP(B68,#REF!,21,FALSE))</f>
        <v>#REF!</v>
      </c>
      <c r="H68" s="9" t="e">
        <f>VLOOKUP(B68,#REF!,18,FALSE)&amp;CHAR(10)&amp;(VLOOKUP(B68,#REF!,19,FALSE))</f>
        <v>#REF!</v>
      </c>
      <c r="I68" s="11" t="e">
        <f>VLOOKUP(H68,#REF!,2,FALSE)</f>
        <v>#REF!</v>
      </c>
      <c r="J68" s="12" t="e">
        <f>VLOOKUP(B68,#REF!,67,FALSE)</f>
        <v>#REF!</v>
      </c>
      <c r="K68" s="13" t="e">
        <f>IF(OR((VLOOKUP(B68,#REF!,66,FALSE)="1"),(VLOOKUP(B68,#REF!,8,FALSE)="1")),"非公開",(VLOOKUP(B68,#REF!,30,"FALSE")))</f>
        <v>#REF!</v>
      </c>
      <c r="L68" s="13" t="e">
        <f>VLOOKUP(B68,#REF!,29,FALSE)</f>
        <v>#REF!</v>
      </c>
      <c r="M68" s="14" t="e">
        <f>IF(OR((VLOOKUP(B68,#REF!,66,FALSE)="1"),(VLOOKUP(B68,#REF!,8,FALSE)="1")),"非公開",(ROUNDDOWN(L68/K68,3)))</f>
        <v>#REF!</v>
      </c>
      <c r="N68" s="15"/>
      <c r="O68" s="15"/>
      <c r="P68" s="15"/>
      <c r="Q68" s="15"/>
      <c r="R68" s="16"/>
    </row>
    <row r="69" spans="1:18" ht="60" customHeight="1" x14ac:dyDescent="0.15">
      <c r="A69" s="7" t="e">
        <f>VLOOKUP(B69,#REF!,75,FALSE)</f>
        <v>#REF!</v>
      </c>
      <c r="B69" s="17" t="s">
        <v>344</v>
      </c>
      <c r="C69" s="8" t="e">
        <f>VLOOKUP(B69,#REF!,76,FALSE)</f>
        <v>#REF!</v>
      </c>
      <c r="D69" s="8" t="e">
        <f t="shared" si="2"/>
        <v>#REF!</v>
      </c>
      <c r="E69" s="9" t="e">
        <f>VLOOKUP(B69,#REF!,9,FALSE)&amp;CHAR(10)&amp;(DBCS(VLOOKUP(B69,#REF!,11,FALSE))&amp;(DBCS(VLOOKUP(B69,#REF!,10,FALSE))))</f>
        <v>#REF!</v>
      </c>
      <c r="F69" s="9" t="e">
        <f>IF(VLOOKUP(B69,#REF!,63,FALSE)="01","航空自衛隊第２補給処調達部長　村岡　良雄","航空自衛隊第２補給処調達部長代理調達管理課長　奥山　英樹")</f>
        <v>#REF!</v>
      </c>
      <c r="G69" s="10" t="e">
        <f>DATEVALUE(VLOOKUP(B69,#REF!,21,FALSE))</f>
        <v>#REF!</v>
      </c>
      <c r="H69" s="9" t="e">
        <f>VLOOKUP(B69,#REF!,18,FALSE)&amp;CHAR(10)&amp;(VLOOKUP(B69,#REF!,19,FALSE))</f>
        <v>#REF!</v>
      </c>
      <c r="I69" s="11" t="e">
        <f>VLOOKUP(H69,#REF!,2,FALSE)</f>
        <v>#REF!</v>
      </c>
      <c r="J69" s="12" t="e">
        <f>VLOOKUP(B69,#REF!,67,FALSE)</f>
        <v>#REF!</v>
      </c>
      <c r="K69" s="13" t="e">
        <f>IF(OR((VLOOKUP(B69,#REF!,66,FALSE)="1"),(VLOOKUP(B69,#REF!,8,FALSE)="1")),"非公開",(VLOOKUP(B69,#REF!,30,"FALSE")))</f>
        <v>#REF!</v>
      </c>
      <c r="L69" s="13" t="e">
        <f>VLOOKUP(B69,#REF!,29,FALSE)</f>
        <v>#REF!</v>
      </c>
      <c r="M69" s="14" t="e">
        <f>IF(OR((VLOOKUP(B69,#REF!,66,FALSE)="1"),(VLOOKUP(B69,#REF!,8,FALSE)="1")),"非公開",(ROUNDDOWN(L69/K69,3)))</f>
        <v>#REF!</v>
      </c>
      <c r="N69" s="15"/>
      <c r="O69" s="15"/>
      <c r="P69" s="15"/>
      <c r="Q69" s="15"/>
      <c r="R69" s="16"/>
    </row>
    <row r="70" spans="1:18" ht="60" customHeight="1" x14ac:dyDescent="0.15">
      <c r="A70" s="7" t="e">
        <f>VLOOKUP(B70,#REF!,75,FALSE)</f>
        <v>#REF!</v>
      </c>
      <c r="B70" s="17" t="s">
        <v>345</v>
      </c>
      <c r="C70" s="8" t="e">
        <f>VLOOKUP(B70,#REF!,76,FALSE)</f>
        <v>#REF!</v>
      </c>
      <c r="D70" s="8" t="e">
        <f t="shared" si="2"/>
        <v>#REF!</v>
      </c>
      <c r="E70" s="9" t="e">
        <f>VLOOKUP(B70,#REF!,9,FALSE)&amp;CHAR(10)&amp;(DBCS(VLOOKUP(B70,#REF!,11,FALSE))&amp;(DBCS(VLOOKUP(B70,#REF!,10,FALSE))))</f>
        <v>#REF!</v>
      </c>
      <c r="F70" s="9" t="e">
        <f>IF(VLOOKUP(B70,#REF!,63,FALSE)="01","航空自衛隊第２補給処調達部長　村岡　良雄","航空自衛隊第２補給処調達部長代理調達管理課長　奥山　英樹")</f>
        <v>#REF!</v>
      </c>
      <c r="G70" s="10" t="e">
        <f>DATEVALUE(VLOOKUP(B70,#REF!,21,FALSE))</f>
        <v>#REF!</v>
      </c>
      <c r="H70" s="9" t="e">
        <f>VLOOKUP(B70,#REF!,18,FALSE)&amp;CHAR(10)&amp;(VLOOKUP(B70,#REF!,19,FALSE))</f>
        <v>#REF!</v>
      </c>
      <c r="I70" s="11" t="e">
        <f>VLOOKUP(H70,#REF!,2,FALSE)</f>
        <v>#REF!</v>
      </c>
      <c r="J70" s="12" t="e">
        <f>VLOOKUP(B70,#REF!,67,FALSE)</f>
        <v>#REF!</v>
      </c>
      <c r="K70" s="13" t="e">
        <f>IF(OR((VLOOKUP(B70,#REF!,66,FALSE)="1"),(VLOOKUP(B70,#REF!,8,FALSE)="1")),"非公開",(VLOOKUP(B70,#REF!,30,"FALSE")))</f>
        <v>#REF!</v>
      </c>
      <c r="L70" s="13" t="e">
        <f>VLOOKUP(B70,#REF!,29,FALSE)</f>
        <v>#REF!</v>
      </c>
      <c r="M70" s="14" t="e">
        <f>IF(OR((VLOOKUP(B70,#REF!,66,FALSE)="1"),(VLOOKUP(B70,#REF!,8,FALSE)="1")),"非公開",(ROUNDDOWN(L70/K70,3)))</f>
        <v>#REF!</v>
      </c>
      <c r="N70" s="15"/>
      <c r="O70" s="15"/>
      <c r="P70" s="15"/>
      <c r="Q70" s="15"/>
      <c r="R70" s="16"/>
    </row>
    <row r="71" spans="1:18" ht="60" customHeight="1" x14ac:dyDescent="0.15">
      <c r="A71" s="7" t="e">
        <f>VLOOKUP(B71,#REF!,75,FALSE)</f>
        <v>#REF!</v>
      </c>
      <c r="B71" s="17" t="s">
        <v>346</v>
      </c>
      <c r="C71" s="8" t="e">
        <f>VLOOKUP(B71,#REF!,76,FALSE)</f>
        <v>#REF!</v>
      </c>
      <c r="D71" s="8" t="e">
        <f t="shared" si="2"/>
        <v>#REF!</v>
      </c>
      <c r="E71" s="9" t="e">
        <f>VLOOKUP(B71,#REF!,9,FALSE)&amp;CHAR(10)&amp;(DBCS(VLOOKUP(B71,#REF!,11,FALSE))&amp;(DBCS(VLOOKUP(B71,#REF!,10,FALSE))))</f>
        <v>#REF!</v>
      </c>
      <c r="F71" s="9" t="e">
        <f>IF(VLOOKUP(B71,#REF!,63,FALSE)="01","航空自衛隊第２補給処調達部長　村岡　良雄","航空自衛隊第２補給処調達部長代理調達管理課長　奥山　英樹")</f>
        <v>#REF!</v>
      </c>
      <c r="G71" s="10" t="e">
        <f>DATEVALUE(VLOOKUP(B71,#REF!,21,FALSE))</f>
        <v>#REF!</v>
      </c>
      <c r="H71" s="9" t="e">
        <f>VLOOKUP(B71,#REF!,18,FALSE)&amp;CHAR(10)&amp;(VLOOKUP(B71,#REF!,19,FALSE))</f>
        <v>#REF!</v>
      </c>
      <c r="I71" s="11" t="e">
        <f>VLOOKUP(H71,#REF!,2,FALSE)</f>
        <v>#REF!</v>
      </c>
      <c r="J71" s="12" t="e">
        <f>VLOOKUP(B71,#REF!,67,FALSE)</f>
        <v>#REF!</v>
      </c>
      <c r="K71" s="13" t="e">
        <f>IF(OR((VLOOKUP(B71,#REF!,66,FALSE)="1"),(VLOOKUP(B71,#REF!,8,FALSE)="1")),"非公開",(VLOOKUP(B71,#REF!,30,"FALSE")))</f>
        <v>#REF!</v>
      </c>
      <c r="L71" s="13" t="e">
        <f>VLOOKUP(B71,#REF!,29,FALSE)</f>
        <v>#REF!</v>
      </c>
      <c r="M71" s="14" t="e">
        <f>IF(OR((VLOOKUP(B71,#REF!,66,FALSE)="1"),(VLOOKUP(B71,#REF!,8,FALSE)="1")),"非公開",(ROUNDDOWN(L71/K71,3)))</f>
        <v>#REF!</v>
      </c>
      <c r="N71" s="15"/>
      <c r="O71" s="15"/>
      <c r="P71" s="15"/>
      <c r="Q71" s="15"/>
      <c r="R71" s="16"/>
    </row>
    <row r="72" spans="1:18" ht="60" customHeight="1" x14ac:dyDescent="0.15">
      <c r="A72" s="7" t="e">
        <f>VLOOKUP(B72,#REF!,75,FALSE)</f>
        <v>#REF!</v>
      </c>
      <c r="B72" s="17" t="s">
        <v>347</v>
      </c>
      <c r="C72" s="8" t="e">
        <f>VLOOKUP(B72,#REF!,76,FALSE)</f>
        <v>#REF!</v>
      </c>
      <c r="D72" s="8" t="e">
        <f t="shared" si="2"/>
        <v>#REF!</v>
      </c>
      <c r="E72" s="9" t="e">
        <f>VLOOKUP(B72,#REF!,9,FALSE)&amp;CHAR(10)&amp;(DBCS(VLOOKUP(B72,#REF!,11,FALSE))&amp;(DBCS(VLOOKUP(B72,#REF!,10,FALSE))))</f>
        <v>#REF!</v>
      </c>
      <c r="F72" s="9" t="e">
        <f>IF(VLOOKUP(B72,#REF!,63,FALSE)="01","航空自衛隊第２補給処調達部長　村岡　良雄","航空自衛隊第２補給処調達部長代理調達管理課長　奥山　英樹")</f>
        <v>#REF!</v>
      </c>
      <c r="G72" s="10" t="e">
        <f>DATEVALUE(VLOOKUP(B72,#REF!,21,FALSE))</f>
        <v>#REF!</v>
      </c>
      <c r="H72" s="9" t="e">
        <f>VLOOKUP(B72,#REF!,18,FALSE)&amp;CHAR(10)&amp;(VLOOKUP(B72,#REF!,19,FALSE))</f>
        <v>#REF!</v>
      </c>
      <c r="I72" s="11" t="e">
        <f>VLOOKUP(H72,#REF!,2,FALSE)</f>
        <v>#REF!</v>
      </c>
      <c r="J72" s="12" t="e">
        <f>VLOOKUP(B72,#REF!,67,FALSE)</f>
        <v>#REF!</v>
      </c>
      <c r="K72" s="13" t="e">
        <f>IF(OR((VLOOKUP(B72,#REF!,66,FALSE)="1"),(VLOOKUP(B72,#REF!,8,FALSE)="1")),"非公開",(VLOOKUP(B72,#REF!,30,"FALSE")))</f>
        <v>#REF!</v>
      </c>
      <c r="L72" s="13" t="e">
        <f>VLOOKUP(B72,#REF!,29,FALSE)</f>
        <v>#REF!</v>
      </c>
      <c r="M72" s="14" t="e">
        <f>IF(OR((VLOOKUP(B72,#REF!,66,FALSE)="1"),(VLOOKUP(B72,#REF!,8,FALSE)="1")),"非公開",(ROUNDDOWN(L72/K72,3)))</f>
        <v>#REF!</v>
      </c>
      <c r="N72" s="15"/>
      <c r="O72" s="15"/>
      <c r="P72" s="15"/>
      <c r="Q72" s="15"/>
      <c r="R72" s="16"/>
    </row>
    <row r="73" spans="1:18" ht="60" customHeight="1" x14ac:dyDescent="0.15">
      <c r="A73" s="7" t="e">
        <f>VLOOKUP(B73,#REF!,75,FALSE)</f>
        <v>#REF!</v>
      </c>
      <c r="B73" s="17" t="s">
        <v>348</v>
      </c>
      <c r="C73" s="8" t="e">
        <f>VLOOKUP(B73,#REF!,76,FALSE)</f>
        <v>#REF!</v>
      </c>
      <c r="D73" s="8" t="e">
        <f t="shared" si="2"/>
        <v>#REF!</v>
      </c>
      <c r="E73" s="9" t="e">
        <f>VLOOKUP(B73,#REF!,9,FALSE)&amp;CHAR(10)&amp;(DBCS(VLOOKUP(B73,#REF!,11,FALSE))&amp;(DBCS(VLOOKUP(B73,#REF!,10,FALSE))))</f>
        <v>#REF!</v>
      </c>
      <c r="F73" s="9" t="e">
        <f>IF(VLOOKUP(B73,#REF!,63,FALSE)="01","航空自衛隊第２補給処調達部長　村岡　良雄","航空自衛隊第２補給処調達部長代理調達管理課長　奥山　英樹")</f>
        <v>#REF!</v>
      </c>
      <c r="G73" s="10" t="e">
        <f>DATEVALUE(VLOOKUP(B73,#REF!,21,FALSE))</f>
        <v>#REF!</v>
      </c>
      <c r="H73" s="9" t="e">
        <f>VLOOKUP(B73,#REF!,18,FALSE)&amp;CHAR(10)&amp;(VLOOKUP(B73,#REF!,19,FALSE))</f>
        <v>#REF!</v>
      </c>
      <c r="I73" s="11" t="e">
        <f>VLOOKUP(H73,#REF!,2,FALSE)</f>
        <v>#REF!</v>
      </c>
      <c r="J73" s="12" t="e">
        <f>VLOOKUP(B73,#REF!,67,FALSE)</f>
        <v>#REF!</v>
      </c>
      <c r="K73" s="13" t="e">
        <f>IF(OR((VLOOKUP(B73,#REF!,66,FALSE)="1"),(VLOOKUP(B73,#REF!,8,FALSE)="1")),"非公開",(VLOOKUP(B73,#REF!,30,"FALSE")))</f>
        <v>#REF!</v>
      </c>
      <c r="L73" s="13" t="e">
        <f>VLOOKUP(B73,#REF!,29,FALSE)</f>
        <v>#REF!</v>
      </c>
      <c r="M73" s="14" t="e">
        <f>IF(OR((VLOOKUP(B73,#REF!,66,FALSE)="1"),(VLOOKUP(B73,#REF!,8,FALSE)="1")),"非公開",(ROUNDDOWN(L73/K73,3)))</f>
        <v>#REF!</v>
      </c>
      <c r="N73" s="15"/>
      <c r="O73" s="15"/>
      <c r="P73" s="15"/>
      <c r="Q73" s="15"/>
      <c r="R73" s="16"/>
    </row>
    <row r="74" spans="1:18" ht="60" customHeight="1" x14ac:dyDescent="0.15">
      <c r="A74" s="7" t="e">
        <f>VLOOKUP(B74,#REF!,75,FALSE)</f>
        <v>#REF!</v>
      </c>
      <c r="B74" s="17" t="s">
        <v>349</v>
      </c>
      <c r="C74" s="8" t="e">
        <f>VLOOKUP(B74,#REF!,76,FALSE)</f>
        <v>#REF!</v>
      </c>
      <c r="D74" s="8" t="e">
        <f t="shared" si="2"/>
        <v>#REF!</v>
      </c>
      <c r="E74" s="9" t="e">
        <f>VLOOKUP(B74,#REF!,9,FALSE)&amp;CHAR(10)&amp;(DBCS(VLOOKUP(B74,#REF!,11,FALSE))&amp;(DBCS(VLOOKUP(B74,#REF!,10,FALSE))))</f>
        <v>#REF!</v>
      </c>
      <c r="F74" s="9" t="e">
        <f>IF(VLOOKUP(B74,#REF!,63,FALSE)="01","航空自衛隊第２補給処調達部長　村岡　良雄","航空自衛隊第２補給処調達部長代理調達管理課長　奥山　英樹")</f>
        <v>#REF!</v>
      </c>
      <c r="G74" s="10" t="e">
        <f>DATEVALUE(VLOOKUP(B74,#REF!,21,FALSE))</f>
        <v>#REF!</v>
      </c>
      <c r="H74" s="9" t="e">
        <f>VLOOKUP(B74,#REF!,18,FALSE)&amp;CHAR(10)&amp;(VLOOKUP(B74,#REF!,19,FALSE))</f>
        <v>#REF!</v>
      </c>
      <c r="I74" s="11" t="e">
        <f>VLOOKUP(H74,#REF!,2,FALSE)</f>
        <v>#REF!</v>
      </c>
      <c r="J74" s="12" t="e">
        <f>VLOOKUP(B74,#REF!,67,FALSE)</f>
        <v>#REF!</v>
      </c>
      <c r="K74" s="13" t="e">
        <f>IF(OR((VLOOKUP(B74,#REF!,66,FALSE)="1"),(VLOOKUP(B74,#REF!,8,FALSE)="1")),"非公開",(VLOOKUP(B74,#REF!,30,"FALSE")))</f>
        <v>#REF!</v>
      </c>
      <c r="L74" s="13" t="e">
        <f>VLOOKUP(B74,#REF!,29,FALSE)</f>
        <v>#REF!</v>
      </c>
      <c r="M74" s="14" t="e">
        <f>IF(OR((VLOOKUP(B74,#REF!,66,FALSE)="1"),(VLOOKUP(B74,#REF!,8,FALSE)="1")),"非公開",(ROUNDDOWN(L74/K74,3)))</f>
        <v>#REF!</v>
      </c>
      <c r="N74" s="15"/>
      <c r="O74" s="15"/>
      <c r="P74" s="15"/>
      <c r="Q74" s="15"/>
      <c r="R74" s="16"/>
    </row>
    <row r="75" spans="1:18" ht="60" customHeight="1" x14ac:dyDescent="0.15">
      <c r="A75" s="7" t="e">
        <f>VLOOKUP(B75,#REF!,75,FALSE)</f>
        <v>#REF!</v>
      </c>
      <c r="B75" s="17" t="s">
        <v>350</v>
      </c>
      <c r="C75" s="8" t="e">
        <f>VLOOKUP(B75,#REF!,76,FALSE)</f>
        <v>#REF!</v>
      </c>
      <c r="D75" s="8" t="e">
        <f t="shared" si="2"/>
        <v>#REF!</v>
      </c>
      <c r="E75" s="9" t="e">
        <f>VLOOKUP(B75,#REF!,9,FALSE)&amp;CHAR(10)&amp;(DBCS(VLOOKUP(B75,#REF!,11,FALSE))&amp;(DBCS(VLOOKUP(B75,#REF!,10,FALSE))))</f>
        <v>#REF!</v>
      </c>
      <c r="F75" s="9" t="e">
        <f>IF(VLOOKUP(B75,#REF!,63,FALSE)="01","航空自衛隊第２補給処調達部長　村岡　良雄","航空自衛隊第２補給処調達部長代理調達管理課長　奥山　英樹")</f>
        <v>#REF!</v>
      </c>
      <c r="G75" s="10" t="e">
        <f>DATEVALUE(VLOOKUP(B75,#REF!,21,FALSE))</f>
        <v>#REF!</v>
      </c>
      <c r="H75" s="9" t="e">
        <f>VLOOKUP(B75,#REF!,18,FALSE)&amp;CHAR(10)&amp;(VLOOKUP(B75,#REF!,19,FALSE))</f>
        <v>#REF!</v>
      </c>
      <c r="I75" s="11" t="e">
        <f>VLOOKUP(H75,#REF!,2,FALSE)</f>
        <v>#REF!</v>
      </c>
      <c r="J75" s="12" t="e">
        <f>VLOOKUP(B75,#REF!,67,FALSE)</f>
        <v>#REF!</v>
      </c>
      <c r="K75" s="13" t="e">
        <f>IF(OR((VLOOKUP(B75,#REF!,66,FALSE)="1"),(VLOOKUP(B75,#REF!,8,FALSE)="1")),"非公開",(VLOOKUP(B75,#REF!,30,"FALSE")))</f>
        <v>#REF!</v>
      </c>
      <c r="L75" s="13" t="e">
        <f>VLOOKUP(B75,#REF!,29,FALSE)</f>
        <v>#REF!</v>
      </c>
      <c r="M75" s="14" t="e">
        <f>IF(OR((VLOOKUP(B75,#REF!,66,FALSE)="1"),(VLOOKUP(B75,#REF!,8,FALSE)="1")),"非公開",(ROUNDDOWN(L75/K75,3)))</f>
        <v>#REF!</v>
      </c>
      <c r="N75" s="15"/>
      <c r="O75" s="15"/>
      <c r="P75" s="15"/>
      <c r="Q75" s="15"/>
      <c r="R75" s="16"/>
    </row>
    <row r="76" spans="1:18" ht="60" customHeight="1" x14ac:dyDescent="0.15">
      <c r="A76" s="7" t="e">
        <f>VLOOKUP(B76,#REF!,75,FALSE)</f>
        <v>#REF!</v>
      </c>
      <c r="B76" s="17" t="s">
        <v>351</v>
      </c>
      <c r="C76" s="8" t="e">
        <f>VLOOKUP(B76,#REF!,76,FALSE)</f>
        <v>#REF!</v>
      </c>
      <c r="D76" s="8" t="e">
        <f t="shared" si="2"/>
        <v>#REF!</v>
      </c>
      <c r="E76" s="9" t="e">
        <f>VLOOKUP(B76,#REF!,9,FALSE)&amp;CHAR(10)&amp;(DBCS(VLOOKUP(B76,#REF!,11,FALSE))&amp;(DBCS(VLOOKUP(B76,#REF!,10,FALSE))))</f>
        <v>#REF!</v>
      </c>
      <c r="F76" s="9" t="e">
        <f>IF(VLOOKUP(B76,#REF!,63,FALSE)="01","航空自衛隊第２補給処調達部長　村岡　良雄","航空自衛隊第２補給処調達部長代理調達管理課長　奥山　英樹")</f>
        <v>#REF!</v>
      </c>
      <c r="G76" s="10" t="e">
        <f>DATEVALUE(VLOOKUP(B76,#REF!,21,FALSE))</f>
        <v>#REF!</v>
      </c>
      <c r="H76" s="9" t="e">
        <f>VLOOKUP(B76,#REF!,18,FALSE)&amp;CHAR(10)&amp;(VLOOKUP(B76,#REF!,19,FALSE))</f>
        <v>#REF!</v>
      </c>
      <c r="I76" s="11" t="e">
        <f>VLOOKUP(H76,#REF!,2,FALSE)</f>
        <v>#REF!</v>
      </c>
      <c r="J76" s="12" t="e">
        <f>VLOOKUP(B76,#REF!,67,FALSE)</f>
        <v>#REF!</v>
      </c>
      <c r="K76" s="13" t="e">
        <f>IF(OR((VLOOKUP(B76,#REF!,66,FALSE)="1"),(VLOOKUP(B76,#REF!,8,FALSE)="1")),"非公開",(VLOOKUP(B76,#REF!,30,"FALSE")))</f>
        <v>#REF!</v>
      </c>
      <c r="L76" s="13" t="e">
        <f>VLOOKUP(B76,#REF!,29,FALSE)</f>
        <v>#REF!</v>
      </c>
      <c r="M76" s="14" t="e">
        <f>IF(OR((VLOOKUP(B76,#REF!,66,FALSE)="1"),(VLOOKUP(B76,#REF!,8,FALSE)="1")),"非公開",(ROUNDDOWN(L76/K76,3)))</f>
        <v>#REF!</v>
      </c>
      <c r="N76" s="15"/>
      <c r="O76" s="15"/>
      <c r="P76" s="15"/>
      <c r="Q76" s="15"/>
      <c r="R76" s="16"/>
    </row>
    <row r="77" spans="1:18" ht="60" customHeight="1" x14ac:dyDescent="0.15">
      <c r="A77" s="7" t="e">
        <f>VLOOKUP(B77,#REF!,75,FALSE)</f>
        <v>#REF!</v>
      </c>
      <c r="B77" s="17" t="s">
        <v>352</v>
      </c>
      <c r="C77" s="8" t="e">
        <f>VLOOKUP(B77,#REF!,76,FALSE)</f>
        <v>#REF!</v>
      </c>
      <c r="D77" s="8" t="e">
        <f t="shared" si="2"/>
        <v>#REF!</v>
      </c>
      <c r="E77" s="9" t="e">
        <f>VLOOKUP(B77,#REF!,9,FALSE)&amp;CHAR(10)&amp;(DBCS(VLOOKUP(B77,#REF!,11,FALSE))&amp;(DBCS(VLOOKUP(B77,#REF!,10,FALSE))))</f>
        <v>#REF!</v>
      </c>
      <c r="F77" s="9" t="e">
        <f>IF(VLOOKUP(B77,#REF!,63,FALSE)="01","航空自衛隊第２補給処調達部長　村岡　良雄","航空自衛隊第２補給処調達部長代理調達管理課長　奥山　英樹")</f>
        <v>#REF!</v>
      </c>
      <c r="G77" s="10" t="e">
        <f>DATEVALUE(VLOOKUP(B77,#REF!,21,FALSE))</f>
        <v>#REF!</v>
      </c>
      <c r="H77" s="9" t="e">
        <f>VLOOKUP(B77,#REF!,18,FALSE)&amp;CHAR(10)&amp;(VLOOKUP(B77,#REF!,19,FALSE))</f>
        <v>#REF!</v>
      </c>
      <c r="I77" s="11" t="e">
        <f>VLOOKUP(H77,#REF!,2,FALSE)</f>
        <v>#REF!</v>
      </c>
      <c r="J77" s="12" t="e">
        <f>VLOOKUP(B77,#REF!,67,FALSE)</f>
        <v>#REF!</v>
      </c>
      <c r="K77" s="13" t="e">
        <f>IF(OR((VLOOKUP(B77,#REF!,66,FALSE)="1"),(VLOOKUP(B77,#REF!,8,FALSE)="1")),"非公開",(VLOOKUP(B77,#REF!,30,"FALSE")))</f>
        <v>#REF!</v>
      </c>
      <c r="L77" s="13" t="e">
        <f>VLOOKUP(B77,#REF!,29,FALSE)</f>
        <v>#REF!</v>
      </c>
      <c r="M77" s="14" t="e">
        <f>IF(OR((VLOOKUP(B77,#REF!,66,FALSE)="1"),(VLOOKUP(B77,#REF!,8,FALSE)="1")),"非公開",(ROUNDDOWN(L77/K77,3)))</f>
        <v>#REF!</v>
      </c>
      <c r="N77" s="15"/>
      <c r="O77" s="15"/>
      <c r="P77" s="15"/>
      <c r="Q77" s="15"/>
      <c r="R77" s="16"/>
    </row>
    <row r="78" spans="1:18" ht="60" customHeight="1" x14ac:dyDescent="0.15">
      <c r="A78" s="7" t="e">
        <f>VLOOKUP(B78,#REF!,75,FALSE)</f>
        <v>#REF!</v>
      </c>
      <c r="B78" s="17" t="s">
        <v>277</v>
      </c>
      <c r="C78" s="8" t="e">
        <f>VLOOKUP(B78,#REF!,76,FALSE)</f>
        <v>#REF!</v>
      </c>
      <c r="D78" s="8" t="e">
        <f t="shared" si="2"/>
        <v>#REF!</v>
      </c>
      <c r="E78" s="9" t="e">
        <f>VLOOKUP(B78,#REF!,9,FALSE)&amp;CHAR(10)&amp;(DBCS(VLOOKUP(B78,#REF!,11,FALSE))&amp;(DBCS(VLOOKUP(B78,#REF!,10,FALSE))))</f>
        <v>#REF!</v>
      </c>
      <c r="F78" s="9" t="e">
        <f>IF(VLOOKUP(B78,#REF!,63,FALSE)="01","航空自衛隊第２補給処調達部長　村岡　良雄","航空自衛隊第２補給処調達部長代理調達管理課長　奥山　英樹")</f>
        <v>#REF!</v>
      </c>
      <c r="G78" s="10" t="e">
        <f>DATEVALUE(VLOOKUP(B78,#REF!,21,FALSE))</f>
        <v>#REF!</v>
      </c>
      <c r="H78" s="9" t="e">
        <f>VLOOKUP(B78,#REF!,18,FALSE)&amp;CHAR(10)&amp;(VLOOKUP(B78,#REF!,19,FALSE))</f>
        <v>#REF!</v>
      </c>
      <c r="I78" s="11" t="e">
        <f>VLOOKUP(H78,#REF!,2,FALSE)</f>
        <v>#REF!</v>
      </c>
      <c r="J78" s="12" t="e">
        <f>VLOOKUP(B78,#REF!,67,FALSE)</f>
        <v>#REF!</v>
      </c>
      <c r="K78" s="13" t="e">
        <f>IF(OR((VLOOKUP(B78,#REF!,66,FALSE)="1"),(VLOOKUP(B78,#REF!,8,FALSE)="1")),"非公開",(VLOOKUP(B78,#REF!,30,"FALSE")))</f>
        <v>#REF!</v>
      </c>
      <c r="L78" s="13" t="e">
        <f>VLOOKUP(B78,#REF!,29,FALSE)</f>
        <v>#REF!</v>
      </c>
      <c r="M78" s="14" t="e">
        <f>IF(OR((VLOOKUP(B78,#REF!,66,FALSE)="1"),(VLOOKUP(B78,#REF!,8,FALSE)="1")),"非公開",(ROUNDDOWN(L78/K78,3)))</f>
        <v>#REF!</v>
      </c>
      <c r="N78" s="15"/>
      <c r="O78" s="15"/>
      <c r="P78" s="15"/>
      <c r="Q78" s="15"/>
      <c r="R78" s="16"/>
    </row>
    <row r="79" spans="1:18" ht="60" customHeight="1" x14ac:dyDescent="0.15">
      <c r="A79" s="7" t="e">
        <f>VLOOKUP(B79,#REF!,75,FALSE)</f>
        <v>#REF!</v>
      </c>
      <c r="B79" s="17" t="s">
        <v>278</v>
      </c>
      <c r="C79" s="8" t="e">
        <f>VLOOKUP(B79,#REF!,76,FALSE)</f>
        <v>#REF!</v>
      </c>
      <c r="D79" s="8" t="e">
        <f t="shared" si="2"/>
        <v>#REF!</v>
      </c>
      <c r="E79" s="9" t="e">
        <f>VLOOKUP(B79,#REF!,9,FALSE)&amp;CHAR(10)&amp;(DBCS(VLOOKUP(B79,#REF!,11,FALSE))&amp;(DBCS(VLOOKUP(B79,#REF!,10,FALSE))))</f>
        <v>#REF!</v>
      </c>
      <c r="F79" s="9" t="e">
        <f>IF(VLOOKUP(B79,#REF!,63,FALSE)="01","航空自衛隊第２補給処調達部長　村岡　良雄","航空自衛隊第２補給処調達部長代理調達管理課長　奥山　英樹")</f>
        <v>#REF!</v>
      </c>
      <c r="G79" s="10" t="e">
        <f>DATEVALUE(VLOOKUP(B79,#REF!,21,FALSE))</f>
        <v>#REF!</v>
      </c>
      <c r="H79" s="9" t="e">
        <f>VLOOKUP(B79,#REF!,18,FALSE)&amp;CHAR(10)&amp;(VLOOKUP(B79,#REF!,19,FALSE))</f>
        <v>#REF!</v>
      </c>
      <c r="I79" s="11" t="e">
        <f>VLOOKUP(H79,#REF!,2,FALSE)</f>
        <v>#REF!</v>
      </c>
      <c r="J79" s="12" t="e">
        <f>VLOOKUP(B79,#REF!,67,FALSE)</f>
        <v>#REF!</v>
      </c>
      <c r="K79" s="13" t="e">
        <f>IF(OR((VLOOKUP(B79,#REF!,66,FALSE)="1"),(VLOOKUP(B79,#REF!,8,FALSE)="1")),"非公開",(VLOOKUP(B79,#REF!,30,"FALSE")))</f>
        <v>#REF!</v>
      </c>
      <c r="L79" s="13" t="e">
        <f>VLOOKUP(B79,#REF!,29,FALSE)</f>
        <v>#REF!</v>
      </c>
      <c r="M79" s="14" t="e">
        <f>IF(OR((VLOOKUP(B79,#REF!,66,FALSE)="1"),(VLOOKUP(B79,#REF!,8,FALSE)="1")),"非公開",(ROUNDDOWN(L79/K79,3)))</f>
        <v>#REF!</v>
      </c>
      <c r="N79" s="15"/>
      <c r="O79" s="15"/>
      <c r="P79" s="15"/>
      <c r="Q79" s="15"/>
      <c r="R79" s="16"/>
    </row>
    <row r="80" spans="1:18" ht="60" customHeight="1" x14ac:dyDescent="0.15">
      <c r="A80" s="7" t="e">
        <f>VLOOKUP(B80,#REF!,75,FALSE)</f>
        <v>#REF!</v>
      </c>
      <c r="B80" s="17" t="s">
        <v>353</v>
      </c>
      <c r="C80" s="8" t="e">
        <f>VLOOKUP(B80,#REF!,76,FALSE)</f>
        <v>#REF!</v>
      </c>
      <c r="D80" s="8" t="e">
        <f t="shared" si="2"/>
        <v>#REF!</v>
      </c>
      <c r="E80" s="9" t="e">
        <f>VLOOKUP(B80,#REF!,9,FALSE)&amp;CHAR(10)&amp;(DBCS(VLOOKUP(B80,#REF!,11,FALSE))&amp;(DBCS(VLOOKUP(B80,#REF!,10,FALSE))))</f>
        <v>#REF!</v>
      </c>
      <c r="F80" s="9" t="e">
        <f>IF(VLOOKUP(B80,#REF!,63,FALSE)="01","航空自衛隊第２補給処調達部長　村岡　良雄","航空自衛隊第２補給処調達部長代理調達管理課長　奥山　英樹")</f>
        <v>#REF!</v>
      </c>
      <c r="G80" s="10" t="e">
        <f>DATEVALUE(VLOOKUP(B80,#REF!,21,FALSE))</f>
        <v>#REF!</v>
      </c>
      <c r="H80" s="9" t="e">
        <f>VLOOKUP(B80,#REF!,18,FALSE)&amp;CHAR(10)&amp;(VLOOKUP(B80,#REF!,19,FALSE))</f>
        <v>#REF!</v>
      </c>
      <c r="I80" s="11" t="e">
        <f>VLOOKUP(H80,#REF!,2,FALSE)</f>
        <v>#REF!</v>
      </c>
      <c r="J80" s="12" t="e">
        <f>VLOOKUP(B80,#REF!,67,FALSE)</f>
        <v>#REF!</v>
      </c>
      <c r="K80" s="13" t="e">
        <f>IF(OR((VLOOKUP(B80,#REF!,66,FALSE)="1"),(VLOOKUP(B80,#REF!,8,FALSE)="1")),"非公開",(VLOOKUP(B80,#REF!,30,"FALSE")))</f>
        <v>#REF!</v>
      </c>
      <c r="L80" s="13" t="e">
        <f>VLOOKUP(B80,#REF!,29,FALSE)</f>
        <v>#REF!</v>
      </c>
      <c r="M80" s="14" t="e">
        <f>IF(OR((VLOOKUP(B80,#REF!,66,FALSE)="1"),(VLOOKUP(B80,#REF!,8,FALSE)="1")),"非公開",(ROUNDDOWN(L80/K80,3)))</f>
        <v>#REF!</v>
      </c>
      <c r="N80" s="15"/>
      <c r="O80" s="15"/>
      <c r="P80" s="15"/>
      <c r="Q80" s="15"/>
      <c r="R80" s="16"/>
    </row>
    <row r="81" spans="1:18" ht="60" customHeight="1" x14ac:dyDescent="0.15">
      <c r="A81" s="7" t="e">
        <f>VLOOKUP(B81,#REF!,75,FALSE)</f>
        <v>#REF!</v>
      </c>
      <c r="B81" s="17" t="s">
        <v>354</v>
      </c>
      <c r="C81" s="8" t="e">
        <f>VLOOKUP(B81,#REF!,76,FALSE)</f>
        <v>#REF!</v>
      </c>
      <c r="D81" s="8" t="e">
        <f t="shared" si="2"/>
        <v>#REF!</v>
      </c>
      <c r="E81" s="9" t="e">
        <f>VLOOKUP(B81,#REF!,9,FALSE)&amp;CHAR(10)&amp;(DBCS(VLOOKUP(B81,#REF!,11,FALSE))&amp;(DBCS(VLOOKUP(B81,#REF!,10,FALSE))))</f>
        <v>#REF!</v>
      </c>
      <c r="F81" s="9" t="e">
        <f>IF(VLOOKUP(B81,#REF!,63,FALSE)="01","航空自衛隊第２補給処調達部長　村岡　良雄","航空自衛隊第２補給処調達部長代理調達管理課長　奥山　英樹")</f>
        <v>#REF!</v>
      </c>
      <c r="G81" s="10" t="e">
        <f>DATEVALUE(VLOOKUP(B81,#REF!,21,FALSE))</f>
        <v>#REF!</v>
      </c>
      <c r="H81" s="9" t="e">
        <f>VLOOKUP(B81,#REF!,18,FALSE)&amp;CHAR(10)&amp;(VLOOKUP(B81,#REF!,19,FALSE))</f>
        <v>#REF!</v>
      </c>
      <c r="I81" s="11" t="e">
        <f>VLOOKUP(H81,#REF!,2,FALSE)</f>
        <v>#REF!</v>
      </c>
      <c r="J81" s="12" t="e">
        <f>VLOOKUP(B81,#REF!,67,FALSE)</f>
        <v>#REF!</v>
      </c>
      <c r="K81" s="13" t="e">
        <f>IF(OR((VLOOKUP(B81,#REF!,66,FALSE)="1"),(VLOOKUP(B81,#REF!,8,FALSE)="1")),"非公開",(VLOOKUP(B81,#REF!,30,"FALSE")))</f>
        <v>#REF!</v>
      </c>
      <c r="L81" s="13" t="e">
        <f>VLOOKUP(B81,#REF!,29,FALSE)</f>
        <v>#REF!</v>
      </c>
      <c r="M81" s="14" t="e">
        <f>IF(OR((VLOOKUP(B81,#REF!,66,FALSE)="1"),(VLOOKUP(B81,#REF!,8,FALSE)="1")),"非公開",(ROUNDDOWN(L81/K81,3)))</f>
        <v>#REF!</v>
      </c>
      <c r="N81" s="15"/>
      <c r="O81" s="15"/>
      <c r="P81" s="15"/>
      <c r="Q81" s="15"/>
      <c r="R81" s="16"/>
    </row>
    <row r="82" spans="1:18" ht="60" customHeight="1" x14ac:dyDescent="0.15">
      <c r="A82" s="7" t="e">
        <f>VLOOKUP(B82,#REF!,75,FALSE)</f>
        <v>#REF!</v>
      </c>
      <c r="B82" s="17" t="s">
        <v>355</v>
      </c>
      <c r="C82" s="8" t="e">
        <f>VLOOKUP(B82,#REF!,76,FALSE)</f>
        <v>#REF!</v>
      </c>
      <c r="D82" s="8" t="e">
        <f t="shared" si="2"/>
        <v>#REF!</v>
      </c>
      <c r="E82" s="9" t="e">
        <f>VLOOKUP(B82,#REF!,9,FALSE)&amp;CHAR(10)&amp;(DBCS(VLOOKUP(B82,#REF!,11,FALSE))&amp;(DBCS(VLOOKUP(B82,#REF!,10,FALSE))))</f>
        <v>#REF!</v>
      </c>
      <c r="F82" s="9" t="e">
        <f>IF(VLOOKUP(B82,#REF!,63,FALSE)="01","航空自衛隊第２補給処調達部長　村岡　良雄","航空自衛隊第２補給処調達部長代理調達管理課長　奥山　英樹")</f>
        <v>#REF!</v>
      </c>
      <c r="G82" s="10" t="e">
        <f>DATEVALUE(VLOOKUP(B82,#REF!,21,FALSE))</f>
        <v>#REF!</v>
      </c>
      <c r="H82" s="9" t="e">
        <f>VLOOKUP(B82,#REF!,18,FALSE)&amp;CHAR(10)&amp;(VLOOKUP(B82,#REF!,19,FALSE))</f>
        <v>#REF!</v>
      </c>
      <c r="I82" s="11" t="e">
        <f>VLOOKUP(H82,#REF!,2,FALSE)</f>
        <v>#REF!</v>
      </c>
      <c r="J82" s="12" t="e">
        <f>VLOOKUP(B82,#REF!,67,FALSE)</f>
        <v>#REF!</v>
      </c>
      <c r="K82" s="13" t="e">
        <f>IF(OR((VLOOKUP(B82,#REF!,66,FALSE)="1"),(VLOOKUP(B82,#REF!,8,FALSE)="1")),"非公開",(VLOOKUP(B82,#REF!,30,"FALSE")))</f>
        <v>#REF!</v>
      </c>
      <c r="L82" s="13" t="e">
        <f>VLOOKUP(B82,#REF!,29,FALSE)</f>
        <v>#REF!</v>
      </c>
      <c r="M82" s="14" t="e">
        <f>IF(OR((VLOOKUP(B82,#REF!,66,FALSE)="1"),(VLOOKUP(B82,#REF!,8,FALSE)="1")),"非公開",(ROUNDDOWN(L82/K82,3)))</f>
        <v>#REF!</v>
      </c>
      <c r="N82" s="15"/>
      <c r="O82" s="15"/>
      <c r="P82" s="15"/>
      <c r="Q82" s="15"/>
      <c r="R82" s="16"/>
    </row>
    <row r="83" spans="1:18" ht="60" customHeight="1" x14ac:dyDescent="0.15">
      <c r="A83" s="7" t="e">
        <f>VLOOKUP(B83,#REF!,75,FALSE)</f>
        <v>#REF!</v>
      </c>
      <c r="B83" s="17" t="s">
        <v>356</v>
      </c>
      <c r="C83" s="8" t="e">
        <f>VLOOKUP(B83,#REF!,76,FALSE)</f>
        <v>#REF!</v>
      </c>
      <c r="D83" s="8" t="e">
        <f t="shared" si="2"/>
        <v>#REF!</v>
      </c>
      <c r="E83" s="9" t="e">
        <f>VLOOKUP(B83,#REF!,9,FALSE)&amp;CHAR(10)&amp;(DBCS(VLOOKUP(B83,#REF!,11,FALSE))&amp;(DBCS(VLOOKUP(B83,#REF!,10,FALSE))))</f>
        <v>#REF!</v>
      </c>
      <c r="F83" s="9" t="e">
        <f>IF(VLOOKUP(B83,#REF!,63,FALSE)="01","航空自衛隊第２補給処調達部長　村岡　良雄","航空自衛隊第２補給処調達部長代理調達管理課長　奥山　英樹")</f>
        <v>#REF!</v>
      </c>
      <c r="G83" s="10" t="e">
        <f>DATEVALUE(VLOOKUP(B83,#REF!,21,FALSE))</f>
        <v>#REF!</v>
      </c>
      <c r="H83" s="9" t="e">
        <f>VLOOKUP(B83,#REF!,18,FALSE)&amp;CHAR(10)&amp;(VLOOKUP(B83,#REF!,19,FALSE))</f>
        <v>#REF!</v>
      </c>
      <c r="I83" s="11" t="e">
        <f>VLOOKUP(H83,#REF!,2,FALSE)</f>
        <v>#REF!</v>
      </c>
      <c r="J83" s="12" t="e">
        <f>VLOOKUP(B83,#REF!,67,FALSE)</f>
        <v>#REF!</v>
      </c>
      <c r="K83" s="13" t="e">
        <f>IF(OR((VLOOKUP(B83,#REF!,66,FALSE)="1"),(VLOOKUP(B83,#REF!,8,FALSE)="1")),"非公開",(VLOOKUP(B83,#REF!,30,"FALSE")))</f>
        <v>#REF!</v>
      </c>
      <c r="L83" s="13" t="e">
        <f>VLOOKUP(B83,#REF!,29,FALSE)</f>
        <v>#REF!</v>
      </c>
      <c r="M83" s="14" t="e">
        <f>IF(OR((VLOOKUP(B83,#REF!,66,FALSE)="1"),(VLOOKUP(B83,#REF!,8,FALSE)="1")),"非公開",(ROUNDDOWN(L83/K83,3)))</f>
        <v>#REF!</v>
      </c>
      <c r="N83" s="15"/>
      <c r="O83" s="15"/>
      <c r="P83" s="15"/>
      <c r="Q83" s="15"/>
      <c r="R83" s="16"/>
    </row>
    <row r="84" spans="1:18" ht="60" customHeight="1" x14ac:dyDescent="0.15">
      <c r="A84" s="7" t="e">
        <f>VLOOKUP(B84,#REF!,75,FALSE)</f>
        <v>#REF!</v>
      </c>
      <c r="B84" s="17" t="s">
        <v>357</v>
      </c>
      <c r="C84" s="8" t="e">
        <f>VLOOKUP(B84,#REF!,76,FALSE)</f>
        <v>#REF!</v>
      </c>
      <c r="D84" s="8" t="e">
        <f t="shared" si="2"/>
        <v>#REF!</v>
      </c>
      <c r="E84" s="9" t="e">
        <f>VLOOKUP(B84,#REF!,9,FALSE)&amp;CHAR(10)&amp;(DBCS(VLOOKUP(B84,#REF!,11,FALSE))&amp;(DBCS(VLOOKUP(B84,#REF!,10,FALSE))))</f>
        <v>#REF!</v>
      </c>
      <c r="F84" s="9" t="e">
        <f>IF(VLOOKUP(B84,#REF!,63,FALSE)="01","航空自衛隊第２補給処調達部長　村岡　良雄","航空自衛隊第２補給処調達部長代理調達管理課長　奥山　英樹")</f>
        <v>#REF!</v>
      </c>
      <c r="G84" s="10" t="e">
        <f>DATEVALUE(VLOOKUP(B84,#REF!,21,FALSE))</f>
        <v>#REF!</v>
      </c>
      <c r="H84" s="9" t="e">
        <f>VLOOKUP(B84,#REF!,18,FALSE)&amp;CHAR(10)&amp;(VLOOKUP(B84,#REF!,19,FALSE))</f>
        <v>#REF!</v>
      </c>
      <c r="I84" s="11" t="e">
        <f>VLOOKUP(H84,#REF!,2,FALSE)</f>
        <v>#REF!</v>
      </c>
      <c r="J84" s="12" t="e">
        <f>VLOOKUP(B84,#REF!,67,FALSE)</f>
        <v>#REF!</v>
      </c>
      <c r="K84" s="13" t="e">
        <f>IF(OR((VLOOKUP(B84,#REF!,66,FALSE)="1"),(VLOOKUP(B84,#REF!,8,FALSE)="1")),"非公開",(VLOOKUP(B84,#REF!,30,"FALSE")))</f>
        <v>#REF!</v>
      </c>
      <c r="L84" s="13" t="e">
        <f>VLOOKUP(B84,#REF!,29,FALSE)</f>
        <v>#REF!</v>
      </c>
      <c r="M84" s="14" t="e">
        <f>IF(OR((VLOOKUP(B84,#REF!,66,FALSE)="1"),(VLOOKUP(B84,#REF!,8,FALSE)="1")),"非公開",(ROUNDDOWN(L84/K84,3)))</f>
        <v>#REF!</v>
      </c>
      <c r="N84" s="15"/>
      <c r="O84" s="15"/>
      <c r="P84" s="15"/>
      <c r="Q84" s="15"/>
      <c r="R84" s="16"/>
    </row>
    <row r="85" spans="1:18" ht="60" customHeight="1" x14ac:dyDescent="0.15">
      <c r="A85" s="7" t="e">
        <f>VLOOKUP(B85,#REF!,75,FALSE)</f>
        <v>#REF!</v>
      </c>
      <c r="B85" s="17" t="s">
        <v>358</v>
      </c>
      <c r="C85" s="8" t="e">
        <f>VLOOKUP(B85,#REF!,76,FALSE)</f>
        <v>#REF!</v>
      </c>
      <c r="D85" s="8" t="e">
        <f t="shared" si="2"/>
        <v>#REF!</v>
      </c>
      <c r="E85" s="9" t="e">
        <f>VLOOKUP(B85,#REF!,9,FALSE)&amp;CHAR(10)&amp;(DBCS(VLOOKUP(B85,#REF!,11,FALSE))&amp;(DBCS(VLOOKUP(B85,#REF!,10,FALSE))))</f>
        <v>#REF!</v>
      </c>
      <c r="F85" s="9" t="e">
        <f>IF(VLOOKUP(B85,#REF!,63,FALSE)="01","航空自衛隊第２補給処調達部長　村岡　良雄","航空自衛隊第２補給処調達部長代理調達管理課長　奥山　英樹")</f>
        <v>#REF!</v>
      </c>
      <c r="G85" s="10" t="e">
        <f>DATEVALUE(VLOOKUP(B85,#REF!,21,FALSE))</f>
        <v>#REF!</v>
      </c>
      <c r="H85" s="9" t="e">
        <f>VLOOKUP(B85,#REF!,18,FALSE)&amp;CHAR(10)&amp;(VLOOKUP(B85,#REF!,19,FALSE))</f>
        <v>#REF!</v>
      </c>
      <c r="I85" s="11" t="e">
        <f>VLOOKUP(H85,#REF!,2,FALSE)</f>
        <v>#REF!</v>
      </c>
      <c r="J85" s="12" t="e">
        <f>VLOOKUP(B85,#REF!,67,FALSE)</f>
        <v>#REF!</v>
      </c>
      <c r="K85" s="13" t="e">
        <f>IF(OR((VLOOKUP(B85,#REF!,66,FALSE)="1"),(VLOOKUP(B85,#REF!,8,FALSE)="1")),"非公開",(VLOOKUP(B85,#REF!,30,"FALSE")))</f>
        <v>#REF!</v>
      </c>
      <c r="L85" s="13" t="e">
        <f>VLOOKUP(B85,#REF!,29,FALSE)</f>
        <v>#REF!</v>
      </c>
      <c r="M85" s="14" t="e">
        <f>IF(OR((VLOOKUP(B85,#REF!,66,FALSE)="1"),(VLOOKUP(B85,#REF!,8,FALSE)="1")),"非公開",(ROUNDDOWN(L85/K85,3)))</f>
        <v>#REF!</v>
      </c>
      <c r="N85" s="15"/>
      <c r="O85" s="15"/>
      <c r="P85" s="15"/>
      <c r="Q85" s="15"/>
      <c r="R85" s="16"/>
    </row>
    <row r="86" spans="1:18" ht="60" customHeight="1" x14ac:dyDescent="0.15">
      <c r="A86" s="7" t="e">
        <f>VLOOKUP(B86,#REF!,75,FALSE)</f>
        <v>#REF!</v>
      </c>
      <c r="B86" s="17" t="s">
        <v>359</v>
      </c>
      <c r="C86" s="8" t="e">
        <f>VLOOKUP(B86,#REF!,76,FALSE)</f>
        <v>#REF!</v>
      </c>
      <c r="D86" s="8" t="e">
        <f t="shared" si="2"/>
        <v>#REF!</v>
      </c>
      <c r="E86" s="9" t="e">
        <f>VLOOKUP(B86,#REF!,9,FALSE)&amp;CHAR(10)&amp;(DBCS(VLOOKUP(B86,#REF!,11,FALSE))&amp;(DBCS(VLOOKUP(B86,#REF!,10,FALSE))))</f>
        <v>#REF!</v>
      </c>
      <c r="F86" s="9" t="e">
        <f>IF(VLOOKUP(B86,#REF!,63,FALSE)="01","航空自衛隊第２補給処調達部長　村岡　良雄","航空自衛隊第２補給処調達部長代理調達管理課長　奥山　英樹")</f>
        <v>#REF!</v>
      </c>
      <c r="G86" s="10" t="e">
        <f>DATEVALUE(VLOOKUP(B86,#REF!,21,FALSE))</f>
        <v>#REF!</v>
      </c>
      <c r="H86" s="9" t="e">
        <f>VLOOKUP(B86,#REF!,18,FALSE)&amp;CHAR(10)&amp;(VLOOKUP(B86,#REF!,19,FALSE))</f>
        <v>#REF!</v>
      </c>
      <c r="I86" s="11" t="e">
        <f>VLOOKUP(H86,#REF!,2,FALSE)</f>
        <v>#REF!</v>
      </c>
      <c r="J86" s="12" t="e">
        <f>VLOOKUP(B86,#REF!,67,FALSE)</f>
        <v>#REF!</v>
      </c>
      <c r="K86" s="13" t="e">
        <f>IF(OR((VLOOKUP(B86,#REF!,66,FALSE)="1"),(VLOOKUP(B86,#REF!,8,FALSE)="1")),"非公開",(VLOOKUP(B86,#REF!,30,"FALSE")))</f>
        <v>#REF!</v>
      </c>
      <c r="L86" s="13" t="e">
        <f>VLOOKUP(B86,#REF!,29,FALSE)</f>
        <v>#REF!</v>
      </c>
      <c r="M86" s="14" t="e">
        <f>IF(OR((VLOOKUP(B86,#REF!,66,FALSE)="1"),(VLOOKUP(B86,#REF!,8,FALSE)="1")),"非公開",(ROUNDDOWN(L86/K86,3)))</f>
        <v>#REF!</v>
      </c>
      <c r="N86" s="15"/>
      <c r="O86" s="15"/>
      <c r="P86" s="15"/>
      <c r="Q86" s="15"/>
      <c r="R86" s="16"/>
    </row>
    <row r="87" spans="1:18" ht="60" customHeight="1" x14ac:dyDescent="0.15">
      <c r="A87" s="7" t="e">
        <f>VLOOKUP(B87,#REF!,75,FALSE)</f>
        <v>#REF!</v>
      </c>
      <c r="B87" s="18" t="s">
        <v>360</v>
      </c>
      <c r="C87" s="8" t="e">
        <f>VLOOKUP(B87,#REF!,76,FALSE)</f>
        <v>#REF!</v>
      </c>
      <c r="D87" s="8" t="e">
        <f t="shared" si="2"/>
        <v>#REF!</v>
      </c>
      <c r="E87" s="9" t="e">
        <f>VLOOKUP(B87,#REF!,9,FALSE)&amp;CHAR(10)&amp;(DBCS(VLOOKUP(B87,#REF!,11,FALSE))&amp;(DBCS(VLOOKUP(B87,#REF!,10,FALSE))))</f>
        <v>#REF!</v>
      </c>
      <c r="F87" s="9" t="e">
        <f>IF(VLOOKUP(B87,#REF!,63,FALSE)="01","航空自衛隊第２補給処調達部長　村岡　良雄","航空自衛隊第２補給処調達部長代理調達管理課長　奥山　英樹")</f>
        <v>#REF!</v>
      </c>
      <c r="G87" s="10" t="e">
        <f>DATEVALUE(VLOOKUP(B87,#REF!,21,FALSE))</f>
        <v>#REF!</v>
      </c>
      <c r="H87" s="9" t="e">
        <f>VLOOKUP(B87,#REF!,18,FALSE)&amp;CHAR(10)&amp;(VLOOKUP(B87,#REF!,19,FALSE))</f>
        <v>#REF!</v>
      </c>
      <c r="I87" s="11" t="e">
        <f>VLOOKUP(H87,#REF!,2,FALSE)</f>
        <v>#REF!</v>
      </c>
      <c r="J87" s="12" t="e">
        <f>VLOOKUP(B87,#REF!,67,FALSE)</f>
        <v>#REF!</v>
      </c>
      <c r="K87" s="13" t="e">
        <f>IF(OR((VLOOKUP(B87,#REF!,66,FALSE)="1"),(VLOOKUP(B87,#REF!,8,FALSE)="1")),"非公開",(VLOOKUP(B87,#REF!,30,"FALSE")))</f>
        <v>#REF!</v>
      </c>
      <c r="L87" s="13" t="e">
        <f>VLOOKUP(B87,#REF!,29,FALSE)</f>
        <v>#REF!</v>
      </c>
      <c r="M87" s="14" t="e">
        <f>IF(OR((VLOOKUP(B87,#REF!,66,FALSE)="1"),(VLOOKUP(B87,#REF!,8,FALSE)="1")),"非公開",(ROUNDDOWN(L87/K87,3)))</f>
        <v>#REF!</v>
      </c>
      <c r="N87" s="15"/>
      <c r="O87" s="15"/>
      <c r="P87" s="15"/>
      <c r="Q87" s="15"/>
      <c r="R87" s="16"/>
    </row>
    <row r="88" spans="1:18" ht="60" customHeight="1" x14ac:dyDescent="0.15">
      <c r="A88" s="7" t="e">
        <f>VLOOKUP(B88,#REF!,75,FALSE)</f>
        <v>#REF!</v>
      </c>
      <c r="B88" s="18" t="s">
        <v>361</v>
      </c>
      <c r="C88" s="8" t="e">
        <f>VLOOKUP(B88,#REF!,76,FALSE)</f>
        <v>#REF!</v>
      </c>
      <c r="D88" s="8" t="e">
        <f t="shared" si="2"/>
        <v>#REF!</v>
      </c>
      <c r="E88" s="9" t="e">
        <f>VLOOKUP(B88,#REF!,9,FALSE)&amp;CHAR(10)&amp;(DBCS(VLOOKUP(B88,#REF!,11,FALSE))&amp;(DBCS(VLOOKUP(B88,#REF!,10,FALSE))))</f>
        <v>#REF!</v>
      </c>
      <c r="F88" s="9" t="e">
        <f>IF(VLOOKUP(B88,#REF!,63,FALSE)="01","航空自衛隊第２補給処調達部長　村岡　良雄","航空自衛隊第２補給処調達部長代理調達管理課長　奥山　英樹")</f>
        <v>#REF!</v>
      </c>
      <c r="G88" s="10" t="e">
        <f>DATEVALUE(VLOOKUP(B88,#REF!,21,FALSE))</f>
        <v>#REF!</v>
      </c>
      <c r="H88" s="9" t="e">
        <f>VLOOKUP(B88,#REF!,18,FALSE)&amp;CHAR(10)&amp;(VLOOKUP(B88,#REF!,19,FALSE))</f>
        <v>#REF!</v>
      </c>
      <c r="I88" s="11" t="e">
        <f>VLOOKUP(H88,#REF!,2,FALSE)</f>
        <v>#REF!</v>
      </c>
      <c r="J88" s="12" t="e">
        <f>VLOOKUP(B88,#REF!,67,FALSE)</f>
        <v>#REF!</v>
      </c>
      <c r="K88" s="13" t="e">
        <f>IF(OR((VLOOKUP(B88,#REF!,66,FALSE)="1"),(VLOOKUP(B88,#REF!,8,FALSE)="1")),"非公開",(VLOOKUP(B88,#REF!,30,"FALSE")))</f>
        <v>#REF!</v>
      </c>
      <c r="L88" s="13" t="e">
        <f>VLOOKUP(B88,#REF!,29,FALSE)</f>
        <v>#REF!</v>
      </c>
      <c r="M88" s="14" t="e">
        <f>IF(OR((VLOOKUP(B88,#REF!,66,FALSE)="1"),(VLOOKUP(B88,#REF!,8,FALSE)="1")),"非公開",(ROUNDDOWN(L88/K88,3)))</f>
        <v>#REF!</v>
      </c>
      <c r="N88" s="15"/>
      <c r="O88" s="15"/>
      <c r="P88" s="15"/>
      <c r="Q88" s="15"/>
      <c r="R88" s="16"/>
    </row>
    <row r="89" spans="1:18" ht="60" customHeight="1" x14ac:dyDescent="0.15">
      <c r="A89" s="7" t="e">
        <f>VLOOKUP(B89,#REF!,75,FALSE)</f>
        <v>#REF!</v>
      </c>
      <c r="B89" s="18" t="s">
        <v>362</v>
      </c>
      <c r="C89" s="8" t="e">
        <f>VLOOKUP(B89,#REF!,76,FALSE)</f>
        <v>#REF!</v>
      </c>
      <c r="D89" s="8" t="e">
        <f t="shared" si="2"/>
        <v>#REF!</v>
      </c>
      <c r="E89" s="9" t="e">
        <f>VLOOKUP(B89,#REF!,9,FALSE)&amp;CHAR(10)&amp;(DBCS(VLOOKUP(B89,#REF!,11,FALSE))&amp;(DBCS(VLOOKUP(B89,#REF!,10,FALSE))))</f>
        <v>#REF!</v>
      </c>
      <c r="F89" s="9" t="e">
        <f>IF(VLOOKUP(B89,#REF!,63,FALSE)="01","航空自衛隊第２補給処調達部長　村岡　良雄","航空自衛隊第２補給処調達部長代理調達管理課長　奥山　英樹")</f>
        <v>#REF!</v>
      </c>
      <c r="G89" s="10" t="e">
        <f>DATEVALUE(VLOOKUP(B89,#REF!,21,FALSE))</f>
        <v>#REF!</v>
      </c>
      <c r="H89" s="9" t="e">
        <f>VLOOKUP(B89,#REF!,18,FALSE)&amp;CHAR(10)&amp;(VLOOKUP(B89,#REF!,19,FALSE))</f>
        <v>#REF!</v>
      </c>
      <c r="I89" s="11" t="e">
        <f>VLOOKUP(H89,#REF!,2,FALSE)</f>
        <v>#REF!</v>
      </c>
      <c r="J89" s="12" t="e">
        <f>VLOOKUP(B89,#REF!,67,FALSE)</f>
        <v>#REF!</v>
      </c>
      <c r="K89" s="13" t="e">
        <f>IF(OR((VLOOKUP(B89,#REF!,66,FALSE)="1"),(VLOOKUP(B89,#REF!,8,FALSE)="1")),"非公開",(VLOOKUP(B89,#REF!,30,"FALSE")))</f>
        <v>#REF!</v>
      </c>
      <c r="L89" s="13" t="e">
        <f>VLOOKUP(B89,#REF!,29,FALSE)</f>
        <v>#REF!</v>
      </c>
      <c r="M89" s="14" t="e">
        <f>IF(OR((VLOOKUP(B89,#REF!,66,FALSE)="1"),(VLOOKUP(B89,#REF!,8,FALSE)="1")),"非公開",(ROUNDDOWN(L89/K89,3)))</f>
        <v>#REF!</v>
      </c>
      <c r="N89" s="15"/>
      <c r="O89" s="15"/>
      <c r="P89" s="15"/>
      <c r="Q89" s="15"/>
      <c r="R89" s="16"/>
    </row>
    <row r="90" spans="1:18" ht="60" customHeight="1" x14ac:dyDescent="0.15">
      <c r="A90" s="7" t="e">
        <f>VLOOKUP(B90,#REF!,75,FALSE)</f>
        <v>#REF!</v>
      </c>
      <c r="B90" s="8" t="s">
        <v>363</v>
      </c>
      <c r="C90" s="8" t="e">
        <f>VLOOKUP(B90,#REF!,76,FALSE)</f>
        <v>#REF!</v>
      </c>
      <c r="D90" s="8" t="e">
        <f t="shared" si="2"/>
        <v>#REF!</v>
      </c>
      <c r="E90" s="9" t="e">
        <f>VLOOKUP(B90,#REF!,9,FALSE)&amp;CHAR(10)&amp;(DBCS(VLOOKUP(B90,#REF!,11,FALSE))&amp;(DBCS(VLOOKUP(B90,#REF!,10,FALSE))))</f>
        <v>#REF!</v>
      </c>
      <c r="F90" s="9" t="e">
        <f>IF(VLOOKUP(B90,#REF!,63,FALSE)="01","航空自衛隊第２補給処調達部長　村岡　良雄","航空自衛隊第２補給処調達部長代理調達管理課長　奥山　英樹")</f>
        <v>#REF!</v>
      </c>
      <c r="G90" s="10" t="e">
        <f>DATEVALUE(VLOOKUP(B90,#REF!,21,FALSE))</f>
        <v>#REF!</v>
      </c>
      <c r="H90" s="9" t="e">
        <f>VLOOKUP(B90,#REF!,18,FALSE)&amp;CHAR(10)&amp;(VLOOKUP(B90,#REF!,19,FALSE))</f>
        <v>#REF!</v>
      </c>
      <c r="I90" s="11" t="e">
        <f>VLOOKUP(H90,#REF!,2,FALSE)</f>
        <v>#REF!</v>
      </c>
      <c r="J90" s="12" t="e">
        <f>VLOOKUP(B90,#REF!,67,FALSE)</f>
        <v>#REF!</v>
      </c>
      <c r="K90" s="13" t="e">
        <f>IF(OR((VLOOKUP(B90,#REF!,66,FALSE)="1"),(VLOOKUP(B90,#REF!,8,FALSE)="1")),"非公開",(VLOOKUP(B90,#REF!,30,"FALSE")))</f>
        <v>#REF!</v>
      </c>
      <c r="L90" s="13" t="e">
        <f>VLOOKUP(B90,#REF!,29,FALSE)</f>
        <v>#REF!</v>
      </c>
      <c r="M90" s="14" t="e">
        <f>IF(OR((VLOOKUP(B90,#REF!,66,FALSE)="1"),(VLOOKUP(B90,#REF!,8,FALSE)="1")),"非公開",(ROUNDDOWN(L90/K90,3)))</f>
        <v>#REF!</v>
      </c>
      <c r="N90" s="15"/>
      <c r="O90" s="15"/>
      <c r="P90" s="15"/>
      <c r="Q90" s="15"/>
      <c r="R90" s="16"/>
    </row>
    <row r="91" spans="1:18" ht="60" customHeight="1" x14ac:dyDescent="0.15">
      <c r="A91" s="7" t="e">
        <f>VLOOKUP(B91,#REF!,75,FALSE)</f>
        <v>#REF!</v>
      </c>
      <c r="B91" s="8" t="s">
        <v>364</v>
      </c>
      <c r="C91" s="8" t="e">
        <f>VLOOKUP(B91,#REF!,76,FALSE)</f>
        <v>#REF!</v>
      </c>
      <c r="D91" s="8" t="e">
        <f t="shared" si="2"/>
        <v>#REF!</v>
      </c>
      <c r="E91" s="9" t="e">
        <f>VLOOKUP(B91,#REF!,9,FALSE)&amp;CHAR(10)&amp;(DBCS(VLOOKUP(B91,#REF!,11,FALSE))&amp;(DBCS(VLOOKUP(B91,#REF!,10,FALSE))))</f>
        <v>#REF!</v>
      </c>
      <c r="F91" s="9" t="e">
        <f>IF(VLOOKUP(B91,#REF!,63,FALSE)="01","航空自衛隊第２補給処調達部長　村岡　良雄","航空自衛隊第２補給処調達部長代理調達管理課長　奥山　英樹")</f>
        <v>#REF!</v>
      </c>
      <c r="G91" s="10" t="e">
        <f>DATEVALUE(VLOOKUP(B91,#REF!,21,FALSE))</f>
        <v>#REF!</v>
      </c>
      <c r="H91" s="9" t="e">
        <f>VLOOKUP(B91,#REF!,18,FALSE)&amp;CHAR(10)&amp;(VLOOKUP(B91,#REF!,19,FALSE))</f>
        <v>#REF!</v>
      </c>
      <c r="I91" s="11" t="e">
        <f>VLOOKUP(H91,#REF!,2,FALSE)</f>
        <v>#REF!</v>
      </c>
      <c r="J91" s="12" t="e">
        <f>VLOOKUP(B91,#REF!,67,FALSE)</f>
        <v>#REF!</v>
      </c>
      <c r="K91" s="13" t="e">
        <f>IF(OR((VLOOKUP(B91,#REF!,66,FALSE)="1"),(VLOOKUP(B91,#REF!,8,FALSE)="1")),"非公開",(VLOOKUP(B91,#REF!,30,"FALSE")))</f>
        <v>#REF!</v>
      </c>
      <c r="L91" s="13" t="e">
        <f>VLOOKUP(B91,#REF!,29,FALSE)</f>
        <v>#REF!</v>
      </c>
      <c r="M91" s="14" t="e">
        <f>IF(OR((VLOOKUP(B91,#REF!,66,FALSE)="1"),(VLOOKUP(B91,#REF!,8,FALSE)="1")),"非公開",(ROUNDDOWN(L91/K91,3)))</f>
        <v>#REF!</v>
      </c>
      <c r="N91" s="15"/>
      <c r="O91" s="15"/>
      <c r="P91" s="15"/>
      <c r="Q91" s="15"/>
      <c r="R91" s="16"/>
    </row>
    <row r="92" spans="1:18" ht="60" customHeight="1" x14ac:dyDescent="0.15">
      <c r="A92" s="7" t="e">
        <f>VLOOKUP(B92,#REF!,75,FALSE)</f>
        <v>#REF!</v>
      </c>
      <c r="B92" s="8" t="s">
        <v>365</v>
      </c>
      <c r="C92" s="8" t="e">
        <f>VLOOKUP(B92,#REF!,76,FALSE)</f>
        <v>#REF!</v>
      </c>
      <c r="D92" s="8" t="e">
        <f t="shared" si="2"/>
        <v>#REF!</v>
      </c>
      <c r="E92" s="9" t="e">
        <f>VLOOKUP(B92,#REF!,9,FALSE)&amp;CHAR(10)&amp;(DBCS(VLOOKUP(B92,#REF!,11,FALSE))&amp;(DBCS(VLOOKUP(B92,#REF!,10,FALSE))))</f>
        <v>#REF!</v>
      </c>
      <c r="F92" s="9" t="e">
        <f>IF(VLOOKUP(B92,#REF!,63,FALSE)="01","航空自衛隊第２補給処調達部長　村岡　良雄","航空自衛隊第２補給処調達部長代理調達管理課長　奥山　英樹")</f>
        <v>#REF!</v>
      </c>
      <c r="G92" s="10" t="e">
        <f>DATEVALUE(VLOOKUP(B92,#REF!,21,FALSE))</f>
        <v>#REF!</v>
      </c>
      <c r="H92" s="9" t="e">
        <f>VLOOKUP(B92,#REF!,18,FALSE)&amp;CHAR(10)&amp;(VLOOKUP(B92,#REF!,19,FALSE))</f>
        <v>#REF!</v>
      </c>
      <c r="I92" s="11" t="e">
        <f>VLOOKUP(H92,#REF!,2,FALSE)</f>
        <v>#REF!</v>
      </c>
      <c r="J92" s="12" t="e">
        <f>VLOOKUP(B92,#REF!,67,FALSE)</f>
        <v>#REF!</v>
      </c>
      <c r="K92" s="13" t="e">
        <f>IF(OR((VLOOKUP(B92,#REF!,66,FALSE)="1"),(VLOOKUP(B92,#REF!,8,FALSE)="1")),"非公開",(VLOOKUP(B92,#REF!,30,"FALSE")))</f>
        <v>#REF!</v>
      </c>
      <c r="L92" s="13" t="e">
        <f>VLOOKUP(B92,#REF!,29,FALSE)</f>
        <v>#REF!</v>
      </c>
      <c r="M92" s="14" t="e">
        <f>IF(OR((VLOOKUP(B92,#REF!,66,FALSE)="1"),(VLOOKUP(B92,#REF!,8,FALSE)="1")),"非公開",(ROUNDDOWN(L92/K92,3)))</f>
        <v>#REF!</v>
      </c>
      <c r="N92" s="15"/>
      <c r="O92" s="15"/>
      <c r="P92" s="15"/>
      <c r="Q92" s="15"/>
      <c r="R92" s="16"/>
    </row>
    <row r="93" spans="1:18" ht="60" customHeight="1" x14ac:dyDescent="0.15">
      <c r="A93" s="7" t="e">
        <f>VLOOKUP(B93,#REF!,75,FALSE)</f>
        <v>#REF!</v>
      </c>
      <c r="B93" s="19" t="s">
        <v>366</v>
      </c>
      <c r="C93" s="8" t="e">
        <f>VLOOKUP(B93,#REF!,76,FALSE)</f>
        <v>#REF!</v>
      </c>
      <c r="D93" s="8" t="e">
        <f t="shared" si="2"/>
        <v>#REF!</v>
      </c>
      <c r="E93" s="9" t="e">
        <f>VLOOKUP(B93,#REF!,9,FALSE)&amp;CHAR(10)&amp;(DBCS(VLOOKUP(B93,#REF!,11,FALSE))&amp;(DBCS(VLOOKUP(B93,#REF!,10,FALSE))))</f>
        <v>#REF!</v>
      </c>
      <c r="F93" s="9" t="e">
        <f>IF(VLOOKUP(B93,#REF!,63,FALSE)="01","航空自衛隊第２補給処調達部長　村岡　良雄","航空自衛隊第２補給処調達部長代理調達管理課長　奥山　英樹")</f>
        <v>#REF!</v>
      </c>
      <c r="G93" s="10" t="e">
        <f>DATEVALUE(VLOOKUP(B93,#REF!,21,FALSE))</f>
        <v>#REF!</v>
      </c>
      <c r="H93" s="9" t="e">
        <f>VLOOKUP(B93,#REF!,18,FALSE)&amp;CHAR(10)&amp;(VLOOKUP(B93,#REF!,19,FALSE))</f>
        <v>#REF!</v>
      </c>
      <c r="I93" s="11" t="e">
        <f>VLOOKUP(H93,#REF!,2,FALSE)</f>
        <v>#REF!</v>
      </c>
      <c r="J93" s="12" t="e">
        <f>VLOOKUP(B93,#REF!,67,FALSE)</f>
        <v>#REF!</v>
      </c>
      <c r="K93" s="13" t="e">
        <f>IF(OR((VLOOKUP(B93,#REF!,66,FALSE)="1"),(VLOOKUP(B93,#REF!,8,FALSE)="1")),"非公開",(VLOOKUP(B93,#REF!,30,"FALSE")))</f>
        <v>#REF!</v>
      </c>
      <c r="L93" s="13" t="e">
        <f>VLOOKUP(B93,#REF!,29,FALSE)</f>
        <v>#REF!</v>
      </c>
      <c r="M93" s="14" t="e">
        <f>IF(OR((VLOOKUP(B93,#REF!,66,FALSE)="1"),(VLOOKUP(B93,#REF!,8,FALSE)="1")),"非公開",(ROUNDDOWN(L93/K93,3)))</f>
        <v>#REF!</v>
      </c>
      <c r="N93" s="15"/>
      <c r="O93" s="15"/>
      <c r="P93" s="15"/>
      <c r="Q93" s="15"/>
      <c r="R93" s="16"/>
    </row>
    <row r="94" spans="1:18" ht="60" customHeight="1" x14ac:dyDescent="0.15">
      <c r="A94" s="7" t="e">
        <f>VLOOKUP(B94,#REF!,75,FALSE)</f>
        <v>#REF!</v>
      </c>
      <c r="B94" s="19" t="s">
        <v>367</v>
      </c>
      <c r="C94" s="8" t="e">
        <f>VLOOKUP(B94,#REF!,76,FALSE)</f>
        <v>#REF!</v>
      </c>
      <c r="D94" s="8" t="e">
        <f t="shared" si="2"/>
        <v>#REF!</v>
      </c>
      <c r="E94" s="9" t="e">
        <f>VLOOKUP(B94,#REF!,9,FALSE)&amp;CHAR(10)&amp;(DBCS(VLOOKUP(B94,#REF!,11,FALSE))&amp;(DBCS(VLOOKUP(B94,#REF!,10,FALSE))))</f>
        <v>#REF!</v>
      </c>
      <c r="F94" s="9" t="e">
        <f>IF(VLOOKUP(B94,#REF!,63,FALSE)="01","航空自衛隊第２補給処調達部長　村岡　良雄","航空自衛隊第２補給処調達部長代理調達管理課長　奥山　英樹")</f>
        <v>#REF!</v>
      </c>
      <c r="G94" s="10" t="e">
        <f>DATEVALUE(VLOOKUP(B94,#REF!,21,FALSE))</f>
        <v>#REF!</v>
      </c>
      <c r="H94" s="9" t="e">
        <f>VLOOKUP(B94,#REF!,18,FALSE)&amp;CHAR(10)&amp;(VLOOKUP(B94,#REF!,19,FALSE))</f>
        <v>#REF!</v>
      </c>
      <c r="I94" s="11" t="e">
        <f>VLOOKUP(H94,#REF!,2,FALSE)</f>
        <v>#REF!</v>
      </c>
      <c r="J94" s="12" t="e">
        <f>VLOOKUP(B94,#REF!,67,FALSE)</f>
        <v>#REF!</v>
      </c>
      <c r="K94" s="13" t="e">
        <f>IF(OR((VLOOKUP(B94,#REF!,66,FALSE)="1"),(VLOOKUP(B94,#REF!,8,FALSE)="1")),"非公開",(VLOOKUP(B94,#REF!,30,"FALSE")))</f>
        <v>#REF!</v>
      </c>
      <c r="L94" s="13" t="e">
        <f>VLOOKUP(B94,#REF!,29,FALSE)</f>
        <v>#REF!</v>
      </c>
      <c r="M94" s="14" t="e">
        <f>IF(OR((VLOOKUP(B94,#REF!,66,FALSE)="1"),(VLOOKUP(B94,#REF!,8,FALSE)="1")),"非公開",(ROUNDDOWN(L94/K94,3)))</f>
        <v>#REF!</v>
      </c>
      <c r="N94" s="15"/>
      <c r="O94" s="15"/>
      <c r="P94" s="15"/>
      <c r="Q94" s="15"/>
      <c r="R94" s="16"/>
    </row>
    <row r="95" spans="1:18" ht="60" customHeight="1" x14ac:dyDescent="0.15">
      <c r="A95" s="7" t="e">
        <f>VLOOKUP(B95,#REF!,75,FALSE)</f>
        <v>#REF!</v>
      </c>
      <c r="B95" s="19" t="s">
        <v>368</v>
      </c>
      <c r="C95" s="8" t="e">
        <f>VLOOKUP(B95,#REF!,76,FALSE)</f>
        <v>#REF!</v>
      </c>
      <c r="D95" s="8" t="e">
        <f t="shared" si="2"/>
        <v>#REF!</v>
      </c>
      <c r="E95" s="9" t="e">
        <f>VLOOKUP(B95,#REF!,9,FALSE)&amp;CHAR(10)&amp;(DBCS(VLOOKUP(B95,#REF!,11,FALSE))&amp;(DBCS(VLOOKUP(B95,#REF!,10,FALSE))))</f>
        <v>#REF!</v>
      </c>
      <c r="F95" s="9" t="e">
        <f>IF(VLOOKUP(B95,#REF!,63,FALSE)="01","航空自衛隊第２補給処調達部長　村岡　良雄","航空自衛隊第２補給処調達部長代理調達管理課長　奥山　英樹")</f>
        <v>#REF!</v>
      </c>
      <c r="G95" s="10" t="e">
        <f>DATEVALUE(VLOOKUP(B95,#REF!,21,FALSE))</f>
        <v>#REF!</v>
      </c>
      <c r="H95" s="9" t="e">
        <f>VLOOKUP(B95,#REF!,18,FALSE)&amp;CHAR(10)&amp;(VLOOKUP(B95,#REF!,19,FALSE))</f>
        <v>#REF!</v>
      </c>
      <c r="I95" s="11" t="e">
        <f>VLOOKUP(H95,#REF!,2,FALSE)</f>
        <v>#REF!</v>
      </c>
      <c r="J95" s="12" t="e">
        <f>VLOOKUP(B95,#REF!,67,FALSE)</f>
        <v>#REF!</v>
      </c>
      <c r="K95" s="13" t="e">
        <f>IF(OR((VLOOKUP(B95,#REF!,66,FALSE)="1"),(VLOOKUP(B95,#REF!,8,FALSE)="1")),"非公開",(VLOOKUP(B95,#REF!,30,"FALSE")))</f>
        <v>#REF!</v>
      </c>
      <c r="L95" s="13" t="e">
        <f>VLOOKUP(B95,#REF!,29,FALSE)</f>
        <v>#REF!</v>
      </c>
      <c r="M95" s="14" t="e">
        <f>IF(OR((VLOOKUP(B95,#REF!,66,FALSE)="1"),(VLOOKUP(B95,#REF!,8,FALSE)="1")),"非公開",(ROUNDDOWN(L95/K95,3)))</f>
        <v>#REF!</v>
      </c>
      <c r="N95" s="15"/>
      <c r="O95" s="15"/>
      <c r="P95" s="15"/>
      <c r="Q95" s="15"/>
      <c r="R95" s="16"/>
    </row>
    <row r="96" spans="1:18" ht="60" customHeight="1" x14ac:dyDescent="0.15">
      <c r="A96" s="7" t="e">
        <f>VLOOKUP(B96,#REF!,75,FALSE)</f>
        <v>#REF!</v>
      </c>
      <c r="B96" s="19" t="s">
        <v>369</v>
      </c>
      <c r="C96" s="8" t="e">
        <f>VLOOKUP(B96,#REF!,76,FALSE)</f>
        <v>#REF!</v>
      </c>
      <c r="D96" s="8" t="e">
        <f t="shared" si="2"/>
        <v>#REF!</v>
      </c>
      <c r="E96" s="9" t="e">
        <f>VLOOKUP(B96,#REF!,9,FALSE)&amp;CHAR(10)&amp;(DBCS(VLOOKUP(B96,#REF!,11,FALSE))&amp;(DBCS(VLOOKUP(B96,#REF!,10,FALSE))))</f>
        <v>#REF!</v>
      </c>
      <c r="F96" s="9" t="e">
        <f>IF(VLOOKUP(B96,#REF!,63,FALSE)="01","航空自衛隊第２補給処調達部長　村岡　良雄","航空自衛隊第２補給処調達部長代理調達管理課長　奥山　英樹")</f>
        <v>#REF!</v>
      </c>
      <c r="G96" s="10" t="e">
        <f>DATEVALUE(VLOOKUP(B96,#REF!,21,FALSE))</f>
        <v>#REF!</v>
      </c>
      <c r="H96" s="9" t="e">
        <f>VLOOKUP(B96,#REF!,18,FALSE)&amp;CHAR(10)&amp;(VLOOKUP(B96,#REF!,19,FALSE))</f>
        <v>#REF!</v>
      </c>
      <c r="I96" s="11" t="e">
        <f>VLOOKUP(H96,#REF!,2,FALSE)</f>
        <v>#REF!</v>
      </c>
      <c r="J96" s="12" t="e">
        <f>VLOOKUP(B96,#REF!,67,FALSE)</f>
        <v>#REF!</v>
      </c>
      <c r="K96" s="13" t="e">
        <f>IF(OR((VLOOKUP(B96,#REF!,66,FALSE)="1"),(VLOOKUP(B96,#REF!,8,FALSE)="1")),"非公開",(VLOOKUP(B96,#REF!,30,"FALSE")))</f>
        <v>#REF!</v>
      </c>
      <c r="L96" s="13" t="e">
        <f>VLOOKUP(B96,#REF!,29,FALSE)</f>
        <v>#REF!</v>
      </c>
      <c r="M96" s="14" t="e">
        <f>IF(OR((VLOOKUP(B96,#REF!,66,FALSE)="1"),(VLOOKUP(B96,#REF!,8,FALSE)="1")),"非公開",(ROUNDDOWN(L96/K96,3)))</f>
        <v>#REF!</v>
      </c>
      <c r="N96" s="15"/>
      <c r="O96" s="15"/>
      <c r="P96" s="15"/>
      <c r="Q96" s="15"/>
      <c r="R96" s="16"/>
    </row>
    <row r="97" spans="1:18" ht="60" customHeight="1" x14ac:dyDescent="0.15">
      <c r="A97" s="7" t="e">
        <f>VLOOKUP(B97,#REF!,75,FALSE)</f>
        <v>#REF!</v>
      </c>
      <c r="B97" s="19" t="s">
        <v>370</v>
      </c>
      <c r="C97" s="8" t="e">
        <f>VLOOKUP(B97,#REF!,76,FALSE)</f>
        <v>#REF!</v>
      </c>
      <c r="D97" s="8" t="e">
        <f t="shared" si="2"/>
        <v>#REF!</v>
      </c>
      <c r="E97" s="9" t="e">
        <f>VLOOKUP(B97,#REF!,9,FALSE)&amp;CHAR(10)&amp;(DBCS(VLOOKUP(B97,#REF!,11,FALSE))&amp;(DBCS(VLOOKUP(B97,#REF!,10,FALSE))))</f>
        <v>#REF!</v>
      </c>
      <c r="F97" s="9" t="e">
        <f>IF(VLOOKUP(B97,#REF!,63,FALSE)="01","航空自衛隊第２補給処調達部長　村岡　良雄","航空自衛隊第２補給処調達部長代理調達管理課長　奥山　英樹")</f>
        <v>#REF!</v>
      </c>
      <c r="G97" s="10" t="e">
        <f>DATEVALUE(VLOOKUP(B97,#REF!,21,FALSE))</f>
        <v>#REF!</v>
      </c>
      <c r="H97" s="9" t="e">
        <f>VLOOKUP(B97,#REF!,18,FALSE)&amp;CHAR(10)&amp;(VLOOKUP(B97,#REF!,19,FALSE))</f>
        <v>#REF!</v>
      </c>
      <c r="I97" s="11" t="e">
        <f>VLOOKUP(H97,#REF!,2,FALSE)</f>
        <v>#REF!</v>
      </c>
      <c r="J97" s="12" t="e">
        <f>VLOOKUP(B97,#REF!,67,FALSE)</f>
        <v>#REF!</v>
      </c>
      <c r="K97" s="13" t="e">
        <f>IF(OR((VLOOKUP(B97,#REF!,66,FALSE)="1"),(VLOOKUP(B97,#REF!,8,FALSE)="1")),"非公開",(VLOOKUP(B97,#REF!,30,"FALSE")))</f>
        <v>#REF!</v>
      </c>
      <c r="L97" s="13" t="e">
        <f>VLOOKUP(B97,#REF!,29,FALSE)</f>
        <v>#REF!</v>
      </c>
      <c r="M97" s="14" t="e">
        <f>IF(OR((VLOOKUP(B97,#REF!,66,FALSE)="1"),(VLOOKUP(B97,#REF!,8,FALSE)="1")),"非公開",(ROUNDDOWN(L97/K97,3)))</f>
        <v>#REF!</v>
      </c>
      <c r="N97" s="15"/>
      <c r="O97" s="15"/>
      <c r="P97" s="15"/>
      <c r="Q97" s="15"/>
      <c r="R97" s="16"/>
    </row>
    <row r="98" spans="1:18" ht="60" customHeight="1" x14ac:dyDescent="0.15">
      <c r="A98" s="7" t="e">
        <f>VLOOKUP(B98,#REF!,75,FALSE)</f>
        <v>#REF!</v>
      </c>
      <c r="B98" s="19" t="s">
        <v>371</v>
      </c>
      <c r="C98" s="8" t="e">
        <f>VLOOKUP(B98,#REF!,76,FALSE)</f>
        <v>#REF!</v>
      </c>
      <c r="D98" s="8" t="e">
        <f t="shared" si="2"/>
        <v>#REF!</v>
      </c>
      <c r="E98" s="9" t="e">
        <f>VLOOKUP(B98,#REF!,9,FALSE)&amp;CHAR(10)&amp;(DBCS(VLOOKUP(B98,#REF!,11,FALSE))&amp;(DBCS(VLOOKUP(B98,#REF!,10,FALSE))))</f>
        <v>#REF!</v>
      </c>
      <c r="F98" s="9" t="e">
        <f>IF(VLOOKUP(B98,#REF!,63,FALSE)="01","航空自衛隊第２補給処調達部長　村岡　良雄","航空自衛隊第２補給処調達部長代理調達管理課長　奥山　英樹")</f>
        <v>#REF!</v>
      </c>
      <c r="G98" s="10" t="e">
        <f>DATEVALUE(VLOOKUP(B98,#REF!,21,FALSE))</f>
        <v>#REF!</v>
      </c>
      <c r="H98" s="9" t="e">
        <f>VLOOKUP(B98,#REF!,18,FALSE)&amp;CHAR(10)&amp;(VLOOKUP(B98,#REF!,19,FALSE))</f>
        <v>#REF!</v>
      </c>
      <c r="I98" s="11" t="e">
        <f>VLOOKUP(H98,#REF!,2,FALSE)</f>
        <v>#REF!</v>
      </c>
      <c r="J98" s="12" t="e">
        <f>VLOOKUP(B98,#REF!,67,FALSE)</f>
        <v>#REF!</v>
      </c>
      <c r="K98" s="13" t="e">
        <f>IF(OR((VLOOKUP(B98,#REF!,66,FALSE)="1"),(VLOOKUP(B98,#REF!,8,FALSE)="1")),"非公開",(VLOOKUP(B98,#REF!,30,"FALSE")))</f>
        <v>#REF!</v>
      </c>
      <c r="L98" s="13" t="e">
        <f>VLOOKUP(B98,#REF!,29,FALSE)</f>
        <v>#REF!</v>
      </c>
      <c r="M98" s="14" t="e">
        <f>IF(OR((VLOOKUP(B98,#REF!,66,FALSE)="1"),(VLOOKUP(B98,#REF!,8,FALSE)="1")),"非公開",(ROUNDDOWN(L98/K98,3)))</f>
        <v>#REF!</v>
      </c>
      <c r="N98" s="15"/>
      <c r="O98" s="15"/>
      <c r="P98" s="15"/>
      <c r="Q98" s="15"/>
      <c r="R98" s="16"/>
    </row>
    <row r="99" spans="1:18" ht="60" customHeight="1" x14ac:dyDescent="0.15">
      <c r="A99" s="7" t="e">
        <f>VLOOKUP(B99,#REF!,75,FALSE)</f>
        <v>#REF!</v>
      </c>
      <c r="B99" s="19" t="s">
        <v>372</v>
      </c>
      <c r="C99" s="8" t="e">
        <f>VLOOKUP(B99,#REF!,76,FALSE)</f>
        <v>#REF!</v>
      </c>
      <c r="D99" s="8" t="e">
        <f t="shared" si="2"/>
        <v>#REF!</v>
      </c>
      <c r="E99" s="9" t="e">
        <f>VLOOKUP(B99,#REF!,9,FALSE)&amp;CHAR(10)&amp;(DBCS(VLOOKUP(B99,#REF!,11,FALSE))&amp;(DBCS(VLOOKUP(B99,#REF!,10,FALSE))))</f>
        <v>#REF!</v>
      </c>
      <c r="F99" s="9" t="e">
        <f>IF(VLOOKUP(B99,#REF!,63,FALSE)="01","航空自衛隊第２補給処調達部長　村岡　良雄","航空自衛隊第２補給処調達部長代理調達管理課長　奥山　英樹")</f>
        <v>#REF!</v>
      </c>
      <c r="G99" s="10" t="e">
        <f>DATEVALUE(VLOOKUP(B99,#REF!,21,FALSE))</f>
        <v>#REF!</v>
      </c>
      <c r="H99" s="9" t="e">
        <f>VLOOKUP(B99,#REF!,18,FALSE)&amp;CHAR(10)&amp;(VLOOKUP(B99,#REF!,19,FALSE))</f>
        <v>#REF!</v>
      </c>
      <c r="I99" s="11" t="e">
        <f>VLOOKUP(H99,#REF!,2,FALSE)</f>
        <v>#REF!</v>
      </c>
      <c r="J99" s="12" t="e">
        <f>VLOOKUP(B99,#REF!,67,FALSE)</f>
        <v>#REF!</v>
      </c>
      <c r="K99" s="13" t="e">
        <f>IF(OR((VLOOKUP(B99,#REF!,66,FALSE)="1"),(VLOOKUP(B99,#REF!,8,FALSE)="1")),"非公開",(VLOOKUP(B99,#REF!,30,"FALSE")))</f>
        <v>#REF!</v>
      </c>
      <c r="L99" s="13" t="e">
        <f>VLOOKUP(B99,#REF!,29,FALSE)</f>
        <v>#REF!</v>
      </c>
      <c r="M99" s="14" t="e">
        <f>IF(OR((VLOOKUP(B99,#REF!,66,FALSE)="1"),(VLOOKUP(B99,#REF!,8,FALSE)="1")),"非公開",(ROUNDDOWN(L99/K99,3)))</f>
        <v>#REF!</v>
      </c>
      <c r="N99" s="15"/>
      <c r="O99" s="15"/>
      <c r="P99" s="15"/>
      <c r="Q99" s="15"/>
      <c r="R99" s="16"/>
    </row>
    <row r="100" spans="1:18" ht="60" customHeight="1" x14ac:dyDescent="0.15">
      <c r="A100" s="7" t="e">
        <f>VLOOKUP(B100,#REF!,75,FALSE)</f>
        <v>#REF!</v>
      </c>
      <c r="B100" s="19" t="s">
        <v>279</v>
      </c>
      <c r="C100" s="8" t="e">
        <f>VLOOKUP(B100,#REF!,76,FALSE)</f>
        <v>#REF!</v>
      </c>
      <c r="D100" s="8" t="e">
        <f t="shared" si="2"/>
        <v>#REF!</v>
      </c>
      <c r="E100" s="9" t="e">
        <f>VLOOKUP(B100,#REF!,9,FALSE)&amp;CHAR(10)&amp;(DBCS(VLOOKUP(B100,#REF!,11,FALSE))&amp;(DBCS(VLOOKUP(B100,#REF!,10,FALSE))))</f>
        <v>#REF!</v>
      </c>
      <c r="F100" s="9" t="e">
        <f>IF(VLOOKUP(B100,#REF!,63,FALSE)="01","航空自衛隊第２補給処調達部長　村岡　良雄","航空自衛隊第２補給処調達部長代理調達管理課長　奥山　英樹")</f>
        <v>#REF!</v>
      </c>
      <c r="G100" s="10" t="e">
        <f>DATEVALUE(VLOOKUP(B100,#REF!,21,FALSE))</f>
        <v>#REF!</v>
      </c>
      <c r="H100" s="9" t="e">
        <f>VLOOKUP(B100,#REF!,18,FALSE)&amp;CHAR(10)&amp;(VLOOKUP(B100,#REF!,19,FALSE))</f>
        <v>#REF!</v>
      </c>
      <c r="I100" s="11" t="e">
        <f>VLOOKUP(H100,#REF!,2,FALSE)</f>
        <v>#REF!</v>
      </c>
      <c r="J100" s="12" t="e">
        <f>VLOOKUP(B100,#REF!,67,FALSE)</f>
        <v>#REF!</v>
      </c>
      <c r="K100" s="13" t="e">
        <f>IF(OR((VLOOKUP(B100,#REF!,66,FALSE)="1"),(VLOOKUP(B100,#REF!,8,FALSE)="1")),"非公開",(VLOOKUP(B100,#REF!,30,"FALSE")))</f>
        <v>#REF!</v>
      </c>
      <c r="L100" s="13" t="e">
        <f>VLOOKUP(B100,#REF!,29,FALSE)</f>
        <v>#REF!</v>
      </c>
      <c r="M100" s="14" t="e">
        <f>IF(OR((VLOOKUP(B100,#REF!,66,FALSE)="1"),(VLOOKUP(B100,#REF!,8,FALSE)="1")),"非公開",(ROUNDDOWN(L100/K100,3)))</f>
        <v>#REF!</v>
      </c>
      <c r="N100" s="15"/>
      <c r="O100" s="15"/>
      <c r="P100" s="15"/>
      <c r="Q100" s="15"/>
      <c r="R100" s="16"/>
    </row>
    <row r="101" spans="1:18" ht="60" customHeight="1" x14ac:dyDescent="0.15">
      <c r="A101" s="7" t="e">
        <f>VLOOKUP(B101,#REF!,75,FALSE)</f>
        <v>#REF!</v>
      </c>
      <c r="B101" s="19" t="s">
        <v>373</v>
      </c>
      <c r="C101" s="8" t="e">
        <f>VLOOKUP(B101,#REF!,76,FALSE)</f>
        <v>#REF!</v>
      </c>
      <c r="D101" s="8" t="e">
        <f t="shared" si="2"/>
        <v>#REF!</v>
      </c>
      <c r="E101" s="9" t="e">
        <f>VLOOKUP(B101,#REF!,9,FALSE)&amp;CHAR(10)&amp;(DBCS(VLOOKUP(B101,#REF!,11,FALSE))&amp;(DBCS(VLOOKUP(B101,#REF!,10,FALSE))))</f>
        <v>#REF!</v>
      </c>
      <c r="F101" s="9" t="e">
        <f>IF(VLOOKUP(B101,#REF!,63,FALSE)="01","航空自衛隊第２補給処調達部長　村岡　良雄","航空自衛隊第２補給処調達部長代理調達管理課長　奥山　英樹")</f>
        <v>#REF!</v>
      </c>
      <c r="G101" s="10" t="e">
        <f>DATEVALUE(VLOOKUP(B101,#REF!,21,FALSE))</f>
        <v>#REF!</v>
      </c>
      <c r="H101" s="9" t="e">
        <f>VLOOKUP(B101,#REF!,18,FALSE)&amp;CHAR(10)&amp;(VLOOKUP(B101,#REF!,19,FALSE))</f>
        <v>#REF!</v>
      </c>
      <c r="I101" s="11" t="e">
        <f>VLOOKUP(H101,#REF!,2,FALSE)</f>
        <v>#REF!</v>
      </c>
      <c r="J101" s="12" t="e">
        <f>VLOOKUP(B101,#REF!,67,FALSE)</f>
        <v>#REF!</v>
      </c>
      <c r="K101" s="13" t="e">
        <f>IF(OR((VLOOKUP(B101,#REF!,66,FALSE)="1"),(VLOOKUP(B101,#REF!,8,FALSE)="1")),"非公開",(VLOOKUP(B101,#REF!,30,"FALSE")))</f>
        <v>#REF!</v>
      </c>
      <c r="L101" s="13" t="e">
        <f>VLOOKUP(B101,#REF!,29,FALSE)</f>
        <v>#REF!</v>
      </c>
      <c r="M101" s="14" t="e">
        <f>IF(OR((VLOOKUP(B101,#REF!,66,FALSE)="1"),(VLOOKUP(B101,#REF!,8,FALSE)="1")),"非公開",(ROUNDDOWN(L101/K101,3)))</f>
        <v>#REF!</v>
      </c>
      <c r="N101" s="15"/>
      <c r="O101" s="15"/>
      <c r="P101" s="15"/>
      <c r="Q101" s="15"/>
      <c r="R101" s="16"/>
    </row>
    <row r="102" spans="1:18" ht="60" customHeight="1" x14ac:dyDescent="0.15">
      <c r="A102" s="7" t="e">
        <f>VLOOKUP(B102,#REF!,75,FALSE)</f>
        <v>#REF!</v>
      </c>
      <c r="B102" s="19" t="s">
        <v>374</v>
      </c>
      <c r="C102" s="8" t="e">
        <f>VLOOKUP(B102,#REF!,76,FALSE)</f>
        <v>#REF!</v>
      </c>
      <c r="D102" s="8" t="e">
        <f t="shared" si="2"/>
        <v>#REF!</v>
      </c>
      <c r="E102" s="9" t="e">
        <f>VLOOKUP(B102,#REF!,9,FALSE)&amp;CHAR(10)&amp;(DBCS(VLOOKUP(B102,#REF!,11,FALSE))&amp;(DBCS(VLOOKUP(B102,#REF!,10,FALSE))))</f>
        <v>#REF!</v>
      </c>
      <c r="F102" s="9" t="e">
        <f>IF(VLOOKUP(B102,#REF!,63,FALSE)="01","航空自衛隊第２補給処調達部長　村岡　良雄","航空自衛隊第２補給処調達部長代理調達管理課長　奥山　英樹")</f>
        <v>#REF!</v>
      </c>
      <c r="G102" s="10" t="e">
        <f>DATEVALUE(VLOOKUP(B102,#REF!,21,FALSE))</f>
        <v>#REF!</v>
      </c>
      <c r="H102" s="9" t="e">
        <f>VLOOKUP(B102,#REF!,18,FALSE)&amp;CHAR(10)&amp;(VLOOKUP(B102,#REF!,19,FALSE))</f>
        <v>#REF!</v>
      </c>
      <c r="I102" s="11" t="e">
        <f>VLOOKUP(H102,#REF!,2,FALSE)</f>
        <v>#REF!</v>
      </c>
      <c r="J102" s="12" t="e">
        <f>VLOOKUP(B102,#REF!,67,FALSE)</f>
        <v>#REF!</v>
      </c>
      <c r="K102" s="13" t="e">
        <f>IF(OR((VLOOKUP(B102,#REF!,66,FALSE)="1"),(VLOOKUP(B102,#REF!,8,FALSE)="1")),"非公開",(VLOOKUP(B102,#REF!,30,"FALSE")))</f>
        <v>#REF!</v>
      </c>
      <c r="L102" s="13" t="e">
        <f>VLOOKUP(B102,#REF!,29,FALSE)</f>
        <v>#REF!</v>
      </c>
      <c r="M102" s="14" t="e">
        <f>IF(OR((VLOOKUP(B102,#REF!,66,FALSE)="1"),(VLOOKUP(B102,#REF!,8,FALSE)="1")),"非公開",(ROUNDDOWN(L102/K102,3)))</f>
        <v>#REF!</v>
      </c>
      <c r="N102" s="15"/>
      <c r="O102" s="15"/>
      <c r="P102" s="15"/>
      <c r="Q102" s="15"/>
      <c r="R102" s="16"/>
    </row>
    <row r="103" spans="1:18" ht="60" customHeight="1" x14ac:dyDescent="0.15">
      <c r="A103" s="7" t="e">
        <f>VLOOKUP(B103,#REF!,75,FALSE)</f>
        <v>#REF!</v>
      </c>
      <c r="B103" s="19" t="s">
        <v>375</v>
      </c>
      <c r="C103" s="8" t="e">
        <f>VLOOKUP(B103,#REF!,76,FALSE)</f>
        <v>#REF!</v>
      </c>
      <c r="D103" s="8" t="e">
        <f t="shared" si="2"/>
        <v>#REF!</v>
      </c>
      <c r="E103" s="9" t="e">
        <f>VLOOKUP(B103,#REF!,9,FALSE)&amp;CHAR(10)&amp;(DBCS(VLOOKUP(B103,#REF!,11,FALSE))&amp;(DBCS(VLOOKUP(B103,#REF!,10,FALSE))))</f>
        <v>#REF!</v>
      </c>
      <c r="F103" s="9" t="e">
        <f>IF(VLOOKUP(B103,#REF!,63,FALSE)="01","航空自衛隊第２補給処調達部長　村岡　良雄","航空自衛隊第２補給処調達部長代理調達管理課長　奥山　英樹")</f>
        <v>#REF!</v>
      </c>
      <c r="G103" s="10" t="e">
        <f>DATEVALUE(VLOOKUP(B103,#REF!,21,FALSE))</f>
        <v>#REF!</v>
      </c>
      <c r="H103" s="9" t="e">
        <f>VLOOKUP(B103,#REF!,18,FALSE)&amp;CHAR(10)&amp;(VLOOKUP(B103,#REF!,19,FALSE))</f>
        <v>#REF!</v>
      </c>
      <c r="I103" s="11" t="e">
        <f>VLOOKUP(H103,#REF!,2,FALSE)</f>
        <v>#REF!</v>
      </c>
      <c r="J103" s="12" t="e">
        <f>VLOOKUP(B103,#REF!,67,FALSE)</f>
        <v>#REF!</v>
      </c>
      <c r="K103" s="13" t="e">
        <f>IF(OR((VLOOKUP(B103,#REF!,66,FALSE)="1"),(VLOOKUP(B103,#REF!,8,FALSE)="1")),"非公開",(VLOOKUP(B103,#REF!,30,"FALSE")))</f>
        <v>#REF!</v>
      </c>
      <c r="L103" s="13" t="e">
        <f>VLOOKUP(B103,#REF!,29,FALSE)</f>
        <v>#REF!</v>
      </c>
      <c r="M103" s="14" t="e">
        <f>IF(OR((VLOOKUP(B103,#REF!,66,FALSE)="1"),(VLOOKUP(B103,#REF!,8,FALSE)="1")),"非公開",(ROUNDDOWN(L103/K103,3)))</f>
        <v>#REF!</v>
      </c>
      <c r="N103" s="15"/>
      <c r="O103" s="15"/>
      <c r="P103" s="15"/>
      <c r="Q103" s="15"/>
      <c r="R103" s="16"/>
    </row>
    <row r="104" spans="1:18" ht="60" customHeight="1" x14ac:dyDescent="0.15">
      <c r="A104" s="7" t="e">
        <f>VLOOKUP(B104,#REF!,75,FALSE)</f>
        <v>#REF!</v>
      </c>
      <c r="B104" s="19" t="s">
        <v>376</v>
      </c>
      <c r="C104" s="8" t="e">
        <f>VLOOKUP(B104,#REF!,76,FALSE)</f>
        <v>#REF!</v>
      </c>
      <c r="D104" s="8" t="e">
        <f t="shared" si="2"/>
        <v>#REF!</v>
      </c>
      <c r="E104" s="9" t="e">
        <f>VLOOKUP(B104,#REF!,9,FALSE)&amp;CHAR(10)&amp;(DBCS(VLOOKUP(B104,#REF!,11,FALSE))&amp;(DBCS(VLOOKUP(B104,#REF!,10,FALSE))))</f>
        <v>#REF!</v>
      </c>
      <c r="F104" s="9" t="e">
        <f>IF(VLOOKUP(B104,#REF!,63,FALSE)="01","航空自衛隊第２補給処調達部長　村岡　良雄","航空自衛隊第２補給処調達部長代理調達管理課長　奥山　英樹")</f>
        <v>#REF!</v>
      </c>
      <c r="G104" s="10" t="e">
        <f>DATEVALUE(VLOOKUP(B104,#REF!,21,FALSE))</f>
        <v>#REF!</v>
      </c>
      <c r="H104" s="9" t="e">
        <f>VLOOKUP(B104,#REF!,18,FALSE)&amp;CHAR(10)&amp;(VLOOKUP(B104,#REF!,19,FALSE))</f>
        <v>#REF!</v>
      </c>
      <c r="I104" s="11" t="e">
        <f>VLOOKUP(H104,#REF!,2,FALSE)</f>
        <v>#REF!</v>
      </c>
      <c r="J104" s="12" t="e">
        <f>VLOOKUP(B104,#REF!,67,FALSE)</f>
        <v>#REF!</v>
      </c>
      <c r="K104" s="13" t="e">
        <f>IF(OR((VLOOKUP(B104,#REF!,66,FALSE)="1"),(VLOOKUP(B104,#REF!,8,FALSE)="1")),"非公開",(VLOOKUP(B104,#REF!,30,"FALSE")))</f>
        <v>#REF!</v>
      </c>
      <c r="L104" s="13" t="e">
        <f>VLOOKUP(B104,#REF!,29,FALSE)</f>
        <v>#REF!</v>
      </c>
      <c r="M104" s="14" t="e">
        <f>IF(OR((VLOOKUP(B104,#REF!,66,FALSE)="1"),(VLOOKUP(B104,#REF!,8,FALSE)="1")),"非公開",(ROUNDDOWN(L104/K104,3)))</f>
        <v>#REF!</v>
      </c>
      <c r="N104" s="15"/>
      <c r="O104" s="15"/>
      <c r="P104" s="15"/>
      <c r="Q104" s="15"/>
      <c r="R104" s="16"/>
    </row>
    <row r="105" spans="1:18" ht="60" customHeight="1" x14ac:dyDescent="0.15">
      <c r="A105" s="7" t="e">
        <f>VLOOKUP(B105,#REF!,75,FALSE)</f>
        <v>#REF!</v>
      </c>
      <c r="B105" s="19" t="s">
        <v>377</v>
      </c>
      <c r="C105" s="8" t="e">
        <f>VLOOKUP(B105,#REF!,76,FALSE)</f>
        <v>#REF!</v>
      </c>
      <c r="D105" s="8" t="e">
        <f t="shared" si="2"/>
        <v>#REF!</v>
      </c>
      <c r="E105" s="9" t="e">
        <f>VLOOKUP(B105,#REF!,9,FALSE)&amp;CHAR(10)&amp;(DBCS(VLOOKUP(B105,#REF!,11,FALSE))&amp;(DBCS(VLOOKUP(B105,#REF!,10,FALSE))))</f>
        <v>#REF!</v>
      </c>
      <c r="F105" s="9" t="e">
        <f>IF(VLOOKUP(B105,#REF!,63,FALSE)="01","航空自衛隊第２補給処調達部長　村岡　良雄","航空自衛隊第２補給処調達部長代理調達管理課長　奥山　英樹")</f>
        <v>#REF!</v>
      </c>
      <c r="G105" s="10" t="e">
        <f>DATEVALUE(VLOOKUP(B105,#REF!,21,FALSE))</f>
        <v>#REF!</v>
      </c>
      <c r="H105" s="9" t="e">
        <f>VLOOKUP(B105,#REF!,18,FALSE)&amp;CHAR(10)&amp;(VLOOKUP(B105,#REF!,19,FALSE))</f>
        <v>#REF!</v>
      </c>
      <c r="I105" s="11" t="e">
        <f>VLOOKUP(H105,#REF!,2,FALSE)</f>
        <v>#REF!</v>
      </c>
      <c r="J105" s="12" t="e">
        <f>VLOOKUP(B105,#REF!,67,FALSE)</f>
        <v>#REF!</v>
      </c>
      <c r="K105" s="13" t="e">
        <f>IF(OR((VLOOKUP(B105,#REF!,66,FALSE)="1"),(VLOOKUP(B105,#REF!,8,FALSE)="1")),"非公開",(VLOOKUP(B105,#REF!,30,"FALSE")))</f>
        <v>#REF!</v>
      </c>
      <c r="L105" s="13" t="e">
        <f>VLOOKUP(B105,#REF!,29,FALSE)</f>
        <v>#REF!</v>
      </c>
      <c r="M105" s="14" t="e">
        <f>IF(OR((VLOOKUP(B105,#REF!,66,FALSE)="1"),(VLOOKUP(B105,#REF!,8,FALSE)="1")),"非公開",(ROUNDDOWN(L105/K105,3)))</f>
        <v>#REF!</v>
      </c>
      <c r="N105" s="15"/>
      <c r="O105" s="15"/>
      <c r="P105" s="15"/>
      <c r="Q105" s="15"/>
      <c r="R105" s="16"/>
    </row>
    <row r="106" spans="1:18" ht="60" customHeight="1" x14ac:dyDescent="0.15">
      <c r="A106" s="7" t="e">
        <f>VLOOKUP(B106,#REF!,75,FALSE)</f>
        <v>#REF!</v>
      </c>
      <c r="B106" s="19" t="s">
        <v>378</v>
      </c>
      <c r="C106" s="8" t="e">
        <f>VLOOKUP(B106,#REF!,76,FALSE)</f>
        <v>#REF!</v>
      </c>
      <c r="D106" s="8" t="e">
        <f t="shared" si="2"/>
        <v>#REF!</v>
      </c>
      <c r="E106" s="9" t="e">
        <f>VLOOKUP(B106,#REF!,9,FALSE)&amp;CHAR(10)&amp;(DBCS(VLOOKUP(B106,#REF!,11,FALSE))&amp;(DBCS(VLOOKUP(B106,#REF!,10,FALSE))))</f>
        <v>#REF!</v>
      </c>
      <c r="F106" s="9" t="e">
        <f>IF(VLOOKUP(B106,#REF!,63,FALSE)="01","航空自衛隊第２補給処調達部長　村岡　良雄","航空自衛隊第２補給処調達部長代理調達管理課長　奥山　英樹")</f>
        <v>#REF!</v>
      </c>
      <c r="G106" s="10" t="e">
        <f>DATEVALUE(VLOOKUP(B106,#REF!,21,FALSE))</f>
        <v>#REF!</v>
      </c>
      <c r="H106" s="9" t="e">
        <f>VLOOKUP(B106,#REF!,18,FALSE)&amp;CHAR(10)&amp;(VLOOKUP(B106,#REF!,19,FALSE))</f>
        <v>#REF!</v>
      </c>
      <c r="I106" s="11" t="e">
        <f>VLOOKUP(H106,#REF!,2,FALSE)</f>
        <v>#REF!</v>
      </c>
      <c r="J106" s="12" t="e">
        <f>VLOOKUP(B106,#REF!,67,FALSE)</f>
        <v>#REF!</v>
      </c>
      <c r="K106" s="13" t="e">
        <f>IF(OR((VLOOKUP(B106,#REF!,66,FALSE)="1"),(VLOOKUP(B106,#REF!,8,FALSE)="1")),"非公開",(VLOOKUP(B106,#REF!,30,"FALSE")))</f>
        <v>#REF!</v>
      </c>
      <c r="L106" s="13" t="e">
        <f>VLOOKUP(B106,#REF!,29,FALSE)</f>
        <v>#REF!</v>
      </c>
      <c r="M106" s="14" t="e">
        <f>IF(OR((VLOOKUP(B106,#REF!,66,FALSE)="1"),(VLOOKUP(B106,#REF!,8,FALSE)="1")),"非公開",(ROUNDDOWN(L106/K106,3)))</f>
        <v>#REF!</v>
      </c>
      <c r="N106" s="15"/>
      <c r="O106" s="15"/>
      <c r="P106" s="15"/>
      <c r="Q106" s="15"/>
      <c r="R106" s="16"/>
    </row>
    <row r="107" spans="1:18" ht="60" customHeight="1" x14ac:dyDescent="0.15">
      <c r="A107" s="7" t="e">
        <f>VLOOKUP(B107,#REF!,75,FALSE)</f>
        <v>#REF!</v>
      </c>
      <c r="B107" s="19" t="s">
        <v>379</v>
      </c>
      <c r="C107" s="8" t="e">
        <f>VLOOKUP(B107,#REF!,76,FALSE)</f>
        <v>#REF!</v>
      </c>
      <c r="D107" s="8" t="e">
        <f t="shared" si="2"/>
        <v>#REF!</v>
      </c>
      <c r="E107" s="9" t="e">
        <f>VLOOKUP(B107,#REF!,9,FALSE)&amp;CHAR(10)&amp;(DBCS(VLOOKUP(B107,#REF!,11,FALSE))&amp;(DBCS(VLOOKUP(B107,#REF!,10,FALSE))))</f>
        <v>#REF!</v>
      </c>
      <c r="F107" s="9" t="e">
        <f>IF(VLOOKUP(B107,#REF!,63,FALSE)="01","航空自衛隊第２補給処調達部長　村岡　良雄","航空自衛隊第２補給処調達部長代理調達管理課長　奥山　英樹")</f>
        <v>#REF!</v>
      </c>
      <c r="G107" s="10" t="e">
        <f>DATEVALUE(VLOOKUP(B107,#REF!,21,FALSE))</f>
        <v>#REF!</v>
      </c>
      <c r="H107" s="9" t="e">
        <f>VLOOKUP(B107,#REF!,18,FALSE)&amp;CHAR(10)&amp;(VLOOKUP(B107,#REF!,19,FALSE))</f>
        <v>#REF!</v>
      </c>
      <c r="I107" s="11" t="e">
        <f>VLOOKUP(H107,#REF!,2,FALSE)</f>
        <v>#REF!</v>
      </c>
      <c r="J107" s="12" t="e">
        <f>VLOOKUP(B107,#REF!,67,FALSE)</f>
        <v>#REF!</v>
      </c>
      <c r="K107" s="13" t="e">
        <f>IF(OR((VLOOKUP(B107,#REF!,66,FALSE)="1"),(VLOOKUP(B107,#REF!,8,FALSE)="1")),"非公開",(VLOOKUP(B107,#REF!,30,"FALSE")))</f>
        <v>#REF!</v>
      </c>
      <c r="L107" s="13" t="e">
        <f>VLOOKUP(B107,#REF!,29,FALSE)</f>
        <v>#REF!</v>
      </c>
      <c r="M107" s="14" t="e">
        <f>IF(OR((VLOOKUP(B107,#REF!,66,FALSE)="1"),(VLOOKUP(B107,#REF!,8,FALSE)="1")),"非公開",(ROUNDDOWN(L107/K107,3)))</f>
        <v>#REF!</v>
      </c>
      <c r="N107" s="15"/>
      <c r="O107" s="15"/>
      <c r="P107" s="15"/>
      <c r="Q107" s="15"/>
      <c r="R107" s="16"/>
    </row>
    <row r="108" spans="1:18" ht="60" customHeight="1" x14ac:dyDescent="0.15">
      <c r="A108" s="7" t="e">
        <f>VLOOKUP(B108,#REF!,75,FALSE)</f>
        <v>#REF!</v>
      </c>
      <c r="B108" s="19" t="s">
        <v>380</v>
      </c>
      <c r="C108" s="8" t="e">
        <f>VLOOKUP(B108,#REF!,76,FALSE)</f>
        <v>#REF!</v>
      </c>
      <c r="D108" s="8" t="e">
        <f t="shared" si="2"/>
        <v>#REF!</v>
      </c>
      <c r="E108" s="9" t="e">
        <f>VLOOKUP(B108,#REF!,9,FALSE)&amp;CHAR(10)&amp;(DBCS(VLOOKUP(B108,#REF!,11,FALSE))&amp;(DBCS(VLOOKUP(B108,#REF!,10,FALSE))))</f>
        <v>#REF!</v>
      </c>
      <c r="F108" s="9" t="e">
        <f>IF(VLOOKUP(B108,#REF!,63,FALSE)="01","航空自衛隊第２補給処調達部長　村岡　良雄","航空自衛隊第２補給処調達部長代理調達管理課長　奥山　英樹")</f>
        <v>#REF!</v>
      </c>
      <c r="G108" s="10" t="e">
        <f>DATEVALUE(VLOOKUP(B108,#REF!,21,FALSE))</f>
        <v>#REF!</v>
      </c>
      <c r="H108" s="9" t="e">
        <f>VLOOKUP(B108,#REF!,18,FALSE)&amp;CHAR(10)&amp;(VLOOKUP(B108,#REF!,19,FALSE))</f>
        <v>#REF!</v>
      </c>
      <c r="I108" s="11" t="e">
        <f>VLOOKUP(H108,#REF!,2,FALSE)</f>
        <v>#REF!</v>
      </c>
      <c r="J108" s="12" t="e">
        <f>VLOOKUP(B108,#REF!,67,FALSE)</f>
        <v>#REF!</v>
      </c>
      <c r="K108" s="13" t="e">
        <f>IF(OR((VLOOKUP(B108,#REF!,66,FALSE)="1"),(VLOOKUP(B108,#REF!,8,FALSE)="1")),"非公開",(VLOOKUP(B108,#REF!,30,"FALSE")))</f>
        <v>#REF!</v>
      </c>
      <c r="L108" s="13" t="e">
        <f>VLOOKUP(B108,#REF!,29,FALSE)</f>
        <v>#REF!</v>
      </c>
      <c r="M108" s="14" t="e">
        <f>IF(OR((VLOOKUP(B108,#REF!,66,FALSE)="1"),(VLOOKUP(B108,#REF!,8,FALSE)="1")),"非公開",(ROUNDDOWN(L108/K108,3)))</f>
        <v>#REF!</v>
      </c>
      <c r="N108" s="15"/>
      <c r="O108" s="15"/>
      <c r="P108" s="15"/>
      <c r="Q108" s="15"/>
      <c r="R108" s="16"/>
    </row>
    <row r="109" spans="1:18" ht="60" customHeight="1" x14ac:dyDescent="0.15">
      <c r="A109" s="7" t="e">
        <f>VLOOKUP(B109,#REF!,75,FALSE)</f>
        <v>#REF!</v>
      </c>
      <c r="B109" s="19" t="s">
        <v>41</v>
      </c>
      <c r="C109" s="8" t="e">
        <f>VLOOKUP(B109,#REF!,76,FALSE)</f>
        <v>#REF!</v>
      </c>
      <c r="D109" s="8" t="e">
        <f t="shared" si="2"/>
        <v>#REF!</v>
      </c>
      <c r="E109" s="9" t="e">
        <f>VLOOKUP(B109,#REF!,9,FALSE)&amp;CHAR(10)&amp;(DBCS(VLOOKUP(B109,#REF!,11,FALSE))&amp;(DBCS(VLOOKUP(B109,#REF!,10,FALSE))))</f>
        <v>#REF!</v>
      </c>
      <c r="F109" s="9" t="e">
        <f>IF(VLOOKUP(B109,#REF!,63,FALSE)="01","航空自衛隊第２補給処調達部長　村岡　良雄","航空自衛隊第２補給処調達部長代理調達管理課長　奥山　英樹")</f>
        <v>#REF!</v>
      </c>
      <c r="G109" s="10" t="e">
        <f>DATEVALUE(VLOOKUP(B109,#REF!,21,FALSE))</f>
        <v>#REF!</v>
      </c>
      <c r="H109" s="9" t="e">
        <f>VLOOKUP(B109,#REF!,18,FALSE)&amp;CHAR(10)&amp;(VLOOKUP(B109,#REF!,19,FALSE))</f>
        <v>#REF!</v>
      </c>
      <c r="I109" s="11" t="e">
        <f>VLOOKUP(H109,#REF!,2,FALSE)</f>
        <v>#REF!</v>
      </c>
      <c r="J109" s="12" t="e">
        <f>VLOOKUP(B109,#REF!,67,FALSE)</f>
        <v>#REF!</v>
      </c>
      <c r="K109" s="13" t="e">
        <f>IF(OR((VLOOKUP(B109,#REF!,66,FALSE)="1"),(VLOOKUP(B109,#REF!,8,FALSE)="1")),"非公開",(VLOOKUP(B109,#REF!,30,"FALSE")))</f>
        <v>#REF!</v>
      </c>
      <c r="L109" s="13" t="e">
        <f>VLOOKUP(B109,#REF!,29,FALSE)</f>
        <v>#REF!</v>
      </c>
      <c r="M109" s="14" t="e">
        <f>IF(OR((VLOOKUP(B109,#REF!,66,FALSE)="1"),(VLOOKUP(B109,#REF!,8,FALSE)="1")),"非公開",(ROUNDDOWN(L109/K109,3)))</f>
        <v>#REF!</v>
      </c>
      <c r="N109" s="15"/>
      <c r="O109" s="15"/>
      <c r="P109" s="15"/>
      <c r="Q109" s="15"/>
      <c r="R109" s="16"/>
    </row>
    <row r="110" spans="1:18" ht="60" customHeight="1" x14ac:dyDescent="0.15">
      <c r="A110" s="7" t="e">
        <f>VLOOKUP(B110,#REF!,75,FALSE)</f>
        <v>#REF!</v>
      </c>
      <c r="B110" s="19" t="s">
        <v>42</v>
      </c>
      <c r="C110" s="8" t="e">
        <f>VLOOKUP(B110,#REF!,76,FALSE)</f>
        <v>#REF!</v>
      </c>
      <c r="D110" s="8" t="e">
        <f t="shared" si="2"/>
        <v>#REF!</v>
      </c>
      <c r="E110" s="9" t="e">
        <f>VLOOKUP(B110,#REF!,9,FALSE)&amp;CHAR(10)&amp;(DBCS(VLOOKUP(B110,#REF!,11,FALSE))&amp;(DBCS(VLOOKUP(B110,#REF!,10,FALSE))))</f>
        <v>#REF!</v>
      </c>
      <c r="F110" s="9" t="e">
        <f>IF(VLOOKUP(B110,#REF!,63,FALSE)="01","航空自衛隊第２補給処調達部長　村岡　良雄","航空自衛隊第２補給処調達部長代理調達管理課長　奥山　英樹")</f>
        <v>#REF!</v>
      </c>
      <c r="G110" s="10" t="e">
        <f>DATEVALUE(VLOOKUP(B110,#REF!,21,FALSE))</f>
        <v>#REF!</v>
      </c>
      <c r="H110" s="9" t="e">
        <f>VLOOKUP(B110,#REF!,18,FALSE)&amp;CHAR(10)&amp;(VLOOKUP(B110,#REF!,19,FALSE))</f>
        <v>#REF!</v>
      </c>
      <c r="I110" s="11" t="e">
        <f>VLOOKUP(H110,#REF!,2,FALSE)</f>
        <v>#REF!</v>
      </c>
      <c r="J110" s="12" t="e">
        <f>VLOOKUP(B110,#REF!,67,FALSE)</f>
        <v>#REF!</v>
      </c>
      <c r="K110" s="13" t="e">
        <f>IF(OR((VLOOKUP(B110,#REF!,66,FALSE)="1"),(VLOOKUP(B110,#REF!,8,FALSE)="1")),"非公開",(VLOOKUP(B110,#REF!,30,"FALSE")))</f>
        <v>#REF!</v>
      </c>
      <c r="L110" s="13" t="e">
        <f>VLOOKUP(B110,#REF!,29,FALSE)</f>
        <v>#REF!</v>
      </c>
      <c r="M110" s="14" t="e">
        <f>IF(OR((VLOOKUP(B110,#REF!,66,FALSE)="1"),(VLOOKUP(B110,#REF!,8,FALSE)="1")),"非公開",(ROUNDDOWN(L110/K110,3)))</f>
        <v>#REF!</v>
      </c>
      <c r="N110" s="15"/>
      <c r="O110" s="15"/>
      <c r="P110" s="15"/>
      <c r="Q110" s="15"/>
      <c r="R110" s="16"/>
    </row>
    <row r="111" spans="1:18" ht="60" customHeight="1" x14ac:dyDescent="0.15">
      <c r="A111" s="7" t="e">
        <f>VLOOKUP(B111,#REF!,75,FALSE)</f>
        <v>#REF!</v>
      </c>
      <c r="B111" s="19" t="s">
        <v>43</v>
      </c>
      <c r="C111" s="8" t="e">
        <f>VLOOKUP(B111,#REF!,76,FALSE)</f>
        <v>#REF!</v>
      </c>
      <c r="D111" s="8" t="e">
        <f t="shared" si="2"/>
        <v>#REF!</v>
      </c>
      <c r="E111" s="9" t="e">
        <f>VLOOKUP(B111,#REF!,9,FALSE)&amp;CHAR(10)&amp;(DBCS(VLOOKUP(B111,#REF!,11,FALSE))&amp;(DBCS(VLOOKUP(B111,#REF!,10,FALSE))))</f>
        <v>#REF!</v>
      </c>
      <c r="F111" s="9" t="e">
        <f>IF(VLOOKUP(B111,#REF!,63,FALSE)="01","航空自衛隊第２補給処調達部長　村岡　良雄","航空自衛隊第２補給処調達部長代理調達管理課長　奥山　英樹")</f>
        <v>#REF!</v>
      </c>
      <c r="G111" s="10" t="e">
        <f>DATEVALUE(VLOOKUP(B111,#REF!,21,FALSE))</f>
        <v>#REF!</v>
      </c>
      <c r="H111" s="9" t="e">
        <f>VLOOKUP(B111,#REF!,18,FALSE)&amp;CHAR(10)&amp;(VLOOKUP(B111,#REF!,19,FALSE))</f>
        <v>#REF!</v>
      </c>
      <c r="I111" s="11" t="e">
        <f>VLOOKUP(H111,#REF!,2,FALSE)</f>
        <v>#REF!</v>
      </c>
      <c r="J111" s="12" t="e">
        <f>VLOOKUP(B111,#REF!,67,FALSE)</f>
        <v>#REF!</v>
      </c>
      <c r="K111" s="13" t="e">
        <f>IF(OR((VLOOKUP(B111,#REF!,66,FALSE)="1"),(VLOOKUP(B111,#REF!,8,FALSE)="1")),"非公開",(VLOOKUP(B111,#REF!,30,"FALSE")))</f>
        <v>#REF!</v>
      </c>
      <c r="L111" s="13" t="e">
        <f>VLOOKUP(B111,#REF!,29,FALSE)</f>
        <v>#REF!</v>
      </c>
      <c r="M111" s="14" t="e">
        <f>IF(OR((VLOOKUP(B111,#REF!,66,FALSE)="1"),(VLOOKUP(B111,#REF!,8,FALSE)="1")),"非公開",(ROUNDDOWN(L111/K111,3)))</f>
        <v>#REF!</v>
      </c>
      <c r="N111" s="15"/>
      <c r="O111" s="15"/>
      <c r="P111" s="15"/>
      <c r="Q111" s="15"/>
      <c r="R111" s="16"/>
    </row>
    <row r="112" spans="1:18" ht="60" customHeight="1" x14ac:dyDescent="0.15">
      <c r="A112" s="7" t="e">
        <f>VLOOKUP(B112,#REF!,75,FALSE)</f>
        <v>#REF!</v>
      </c>
      <c r="B112" s="19" t="s">
        <v>44</v>
      </c>
      <c r="C112" s="8" t="e">
        <f>VLOOKUP(B112,#REF!,76,FALSE)</f>
        <v>#REF!</v>
      </c>
      <c r="D112" s="8" t="e">
        <f t="shared" si="2"/>
        <v>#REF!</v>
      </c>
      <c r="E112" s="9" t="e">
        <f>VLOOKUP(B112,#REF!,9,FALSE)&amp;CHAR(10)&amp;(DBCS(VLOOKUP(B112,#REF!,11,FALSE))&amp;(DBCS(VLOOKUP(B112,#REF!,10,FALSE))))</f>
        <v>#REF!</v>
      </c>
      <c r="F112" s="9" t="e">
        <f>IF(VLOOKUP(B112,#REF!,63,FALSE)="01","航空自衛隊第２補給処調達部長　村岡　良雄","航空自衛隊第２補給処調達部長代理調達管理課長　奥山　英樹")</f>
        <v>#REF!</v>
      </c>
      <c r="G112" s="10" t="e">
        <f>DATEVALUE(VLOOKUP(B112,#REF!,21,FALSE))</f>
        <v>#REF!</v>
      </c>
      <c r="H112" s="9" t="e">
        <f>VLOOKUP(B112,#REF!,18,FALSE)&amp;CHAR(10)&amp;(VLOOKUP(B112,#REF!,19,FALSE))</f>
        <v>#REF!</v>
      </c>
      <c r="I112" s="11" t="e">
        <f>VLOOKUP(H112,#REF!,2,FALSE)</f>
        <v>#REF!</v>
      </c>
      <c r="J112" s="12" t="e">
        <f>VLOOKUP(B112,#REF!,67,FALSE)</f>
        <v>#REF!</v>
      </c>
      <c r="K112" s="13" t="e">
        <f>IF(OR((VLOOKUP(B112,#REF!,66,FALSE)="1"),(VLOOKUP(B112,#REF!,8,FALSE)="1")),"非公開",(VLOOKUP(B112,#REF!,30,"FALSE")))</f>
        <v>#REF!</v>
      </c>
      <c r="L112" s="13" t="e">
        <f>VLOOKUP(B112,#REF!,29,FALSE)</f>
        <v>#REF!</v>
      </c>
      <c r="M112" s="14" t="e">
        <f>IF(OR((VLOOKUP(B112,#REF!,66,FALSE)="1"),(VLOOKUP(B112,#REF!,8,FALSE)="1")),"非公開",(ROUNDDOWN(L112/K112,3)))</f>
        <v>#REF!</v>
      </c>
      <c r="N112" s="15"/>
      <c r="O112" s="15"/>
      <c r="P112" s="15"/>
      <c r="Q112" s="15"/>
      <c r="R112" s="16"/>
    </row>
    <row r="113" spans="1:18" ht="60" customHeight="1" x14ac:dyDescent="0.15">
      <c r="A113" s="7" t="e">
        <f>VLOOKUP(B113,#REF!,75,FALSE)</f>
        <v>#REF!</v>
      </c>
      <c r="B113" s="19" t="s">
        <v>35</v>
      </c>
      <c r="C113" s="8" t="e">
        <f>VLOOKUP(B113,#REF!,76,FALSE)</f>
        <v>#REF!</v>
      </c>
      <c r="D113" s="8" t="e">
        <f t="shared" si="2"/>
        <v>#REF!</v>
      </c>
      <c r="E113" s="9" t="e">
        <f>VLOOKUP(B113,#REF!,9,FALSE)&amp;CHAR(10)&amp;(DBCS(VLOOKUP(B113,#REF!,11,FALSE))&amp;(DBCS(VLOOKUP(B113,#REF!,10,FALSE))))</f>
        <v>#REF!</v>
      </c>
      <c r="F113" s="9" t="e">
        <f>IF(VLOOKUP(B113,#REF!,63,FALSE)="01","航空自衛隊第２補給処調達部長　村岡　良雄","航空自衛隊第２補給処調達部長代理調達管理課長　奥山　英樹")</f>
        <v>#REF!</v>
      </c>
      <c r="G113" s="10" t="e">
        <f>DATEVALUE(VLOOKUP(B113,#REF!,21,FALSE))</f>
        <v>#REF!</v>
      </c>
      <c r="H113" s="9" t="e">
        <f>VLOOKUP(B113,#REF!,18,FALSE)&amp;CHAR(10)&amp;(VLOOKUP(B113,#REF!,19,FALSE))</f>
        <v>#REF!</v>
      </c>
      <c r="I113" s="11" t="e">
        <f>VLOOKUP(H113,#REF!,2,FALSE)</f>
        <v>#REF!</v>
      </c>
      <c r="J113" s="12" t="e">
        <f>VLOOKUP(B113,#REF!,67,FALSE)</f>
        <v>#REF!</v>
      </c>
      <c r="K113" s="13" t="e">
        <f>IF(OR((VLOOKUP(B113,#REF!,66,FALSE)="1"),(VLOOKUP(B113,#REF!,8,FALSE)="1")),"非公開",(VLOOKUP(B113,#REF!,30,"FALSE")))</f>
        <v>#REF!</v>
      </c>
      <c r="L113" s="13" t="e">
        <f>VLOOKUP(B113,#REF!,29,FALSE)</f>
        <v>#REF!</v>
      </c>
      <c r="M113" s="14" t="e">
        <f>IF(OR((VLOOKUP(B113,#REF!,66,FALSE)="1"),(VLOOKUP(B113,#REF!,8,FALSE)="1")),"非公開",(ROUNDDOWN(L113/K113,3)))</f>
        <v>#REF!</v>
      </c>
      <c r="N113" s="15"/>
      <c r="O113" s="15"/>
      <c r="P113" s="15"/>
      <c r="Q113" s="15"/>
      <c r="R113" s="16"/>
    </row>
    <row r="114" spans="1:18" ht="60" customHeight="1" x14ac:dyDescent="0.15">
      <c r="A114" s="7" t="e">
        <f>VLOOKUP(B114,#REF!,75,FALSE)</f>
        <v>#REF!</v>
      </c>
      <c r="B114" s="19" t="s">
        <v>45</v>
      </c>
      <c r="C114" s="8" t="e">
        <f>VLOOKUP(B114,#REF!,76,FALSE)</f>
        <v>#REF!</v>
      </c>
      <c r="D114" s="8" t="e">
        <f t="shared" si="2"/>
        <v>#REF!</v>
      </c>
      <c r="E114" s="9" t="e">
        <f>VLOOKUP(B114,#REF!,9,FALSE)&amp;CHAR(10)&amp;(DBCS(VLOOKUP(B114,#REF!,11,FALSE))&amp;(DBCS(VLOOKUP(B114,#REF!,10,FALSE))))</f>
        <v>#REF!</v>
      </c>
      <c r="F114" s="9" t="e">
        <f>IF(VLOOKUP(B114,#REF!,63,FALSE)="01","航空自衛隊第２補給処調達部長　村岡　良雄","航空自衛隊第２補給処調達部長代理調達管理課長　奥山　英樹")</f>
        <v>#REF!</v>
      </c>
      <c r="G114" s="10" t="e">
        <f>DATEVALUE(VLOOKUP(B114,#REF!,21,FALSE))</f>
        <v>#REF!</v>
      </c>
      <c r="H114" s="9" t="e">
        <f>VLOOKUP(B114,#REF!,18,FALSE)&amp;CHAR(10)&amp;(VLOOKUP(B114,#REF!,19,FALSE))</f>
        <v>#REF!</v>
      </c>
      <c r="I114" s="11" t="e">
        <f>VLOOKUP(H114,#REF!,2,FALSE)</f>
        <v>#REF!</v>
      </c>
      <c r="J114" s="12" t="e">
        <f>VLOOKUP(B114,#REF!,67,FALSE)</f>
        <v>#REF!</v>
      </c>
      <c r="K114" s="13" t="e">
        <f>IF(OR((VLOOKUP(B114,#REF!,66,FALSE)="1"),(VLOOKUP(B114,#REF!,8,FALSE)="1")),"非公開",(VLOOKUP(B114,#REF!,30,"FALSE")))</f>
        <v>#REF!</v>
      </c>
      <c r="L114" s="13" t="e">
        <f>VLOOKUP(B114,#REF!,29,FALSE)</f>
        <v>#REF!</v>
      </c>
      <c r="M114" s="14" t="e">
        <f>IF(OR((VLOOKUP(B114,#REF!,66,FALSE)="1"),(VLOOKUP(B114,#REF!,8,FALSE)="1")),"非公開",(ROUNDDOWN(L114/K114,3)))</f>
        <v>#REF!</v>
      </c>
      <c r="N114" s="15"/>
      <c r="O114" s="15"/>
      <c r="P114" s="15"/>
      <c r="Q114" s="15"/>
      <c r="R114" s="16"/>
    </row>
    <row r="115" spans="1:18" ht="60" customHeight="1" x14ac:dyDescent="0.15">
      <c r="A115" s="7" t="e">
        <f>VLOOKUP(B115,#REF!,75,FALSE)</f>
        <v>#REF!</v>
      </c>
      <c r="B115" s="8" t="s">
        <v>36</v>
      </c>
      <c r="C115" s="8" t="e">
        <f>VLOOKUP(B115,#REF!,76,FALSE)</f>
        <v>#REF!</v>
      </c>
      <c r="D115" s="8" t="e">
        <f t="shared" si="2"/>
        <v>#REF!</v>
      </c>
      <c r="E115" s="9" t="e">
        <f>VLOOKUP(B115,#REF!,9,FALSE)&amp;CHAR(10)&amp;(DBCS(VLOOKUP(B115,#REF!,11,FALSE))&amp;(DBCS(VLOOKUP(B115,#REF!,10,FALSE))))</f>
        <v>#REF!</v>
      </c>
      <c r="F115" s="9" t="e">
        <f>IF(VLOOKUP(B115,#REF!,63,FALSE)="01","航空自衛隊第２補給処調達部長　村岡　良雄","航空自衛隊第２補給処調達部長代理調達管理課長　奥山　英樹")</f>
        <v>#REF!</v>
      </c>
      <c r="G115" s="10" t="e">
        <f>DATEVALUE(VLOOKUP(B115,#REF!,21,FALSE))</f>
        <v>#REF!</v>
      </c>
      <c r="H115" s="9" t="e">
        <f>VLOOKUP(B115,#REF!,18,FALSE)&amp;CHAR(10)&amp;(VLOOKUP(B115,#REF!,19,FALSE))</f>
        <v>#REF!</v>
      </c>
      <c r="I115" s="11" t="e">
        <f>VLOOKUP(H115,#REF!,2,FALSE)</f>
        <v>#REF!</v>
      </c>
      <c r="J115" s="12" t="e">
        <f>VLOOKUP(B115,#REF!,67,FALSE)</f>
        <v>#REF!</v>
      </c>
      <c r="K115" s="13" t="e">
        <f>IF(OR((VLOOKUP(B115,#REF!,66,FALSE)="1"),(VLOOKUP(B115,#REF!,8,FALSE)="1")),"非公開",(VLOOKUP(B115,#REF!,30,"FALSE")))</f>
        <v>#REF!</v>
      </c>
      <c r="L115" s="13" t="e">
        <f>VLOOKUP(B115,#REF!,29,FALSE)</f>
        <v>#REF!</v>
      </c>
      <c r="M115" s="14" t="e">
        <f>IF(OR((VLOOKUP(B115,#REF!,66,FALSE)="1"),(VLOOKUP(B115,#REF!,8,FALSE)="1")),"非公開",(ROUNDDOWN(L115/K115,3)))</f>
        <v>#REF!</v>
      </c>
      <c r="N115" s="15"/>
      <c r="O115" s="15"/>
      <c r="P115" s="15"/>
      <c r="Q115" s="15"/>
      <c r="R115" s="16"/>
    </row>
    <row r="116" spans="1:18" ht="60" customHeight="1" x14ac:dyDescent="0.15">
      <c r="A116" s="7" t="e">
        <f>VLOOKUP(B116,#REF!,75,FALSE)</f>
        <v>#REF!</v>
      </c>
      <c r="B116" s="8" t="s">
        <v>46</v>
      </c>
      <c r="C116" s="8" t="e">
        <f>VLOOKUP(B116,#REF!,76,FALSE)</f>
        <v>#REF!</v>
      </c>
      <c r="D116" s="8" t="e">
        <f t="shared" si="2"/>
        <v>#REF!</v>
      </c>
      <c r="E116" s="9" t="e">
        <f>VLOOKUP(B116,#REF!,9,FALSE)&amp;CHAR(10)&amp;(DBCS(VLOOKUP(B116,#REF!,11,FALSE))&amp;(DBCS(VLOOKUP(B116,#REF!,10,FALSE))))</f>
        <v>#REF!</v>
      </c>
      <c r="F116" s="9" t="e">
        <f>IF(VLOOKUP(B116,#REF!,63,FALSE)="01","航空自衛隊第２補給処調達部長　村岡　良雄","航空自衛隊第２補給処調達部長代理調達管理課長　奥山　英樹")</f>
        <v>#REF!</v>
      </c>
      <c r="G116" s="10" t="e">
        <f>DATEVALUE(VLOOKUP(B116,#REF!,21,FALSE))</f>
        <v>#REF!</v>
      </c>
      <c r="H116" s="9" t="e">
        <f>VLOOKUP(B116,#REF!,18,FALSE)&amp;CHAR(10)&amp;(VLOOKUP(B116,#REF!,19,FALSE))</f>
        <v>#REF!</v>
      </c>
      <c r="I116" s="11" t="e">
        <f>VLOOKUP(H116,#REF!,2,FALSE)</f>
        <v>#REF!</v>
      </c>
      <c r="J116" s="12" t="e">
        <f>VLOOKUP(B116,#REF!,67,FALSE)</f>
        <v>#REF!</v>
      </c>
      <c r="K116" s="13" t="e">
        <f>IF(OR((VLOOKUP(B116,#REF!,66,FALSE)="1"),(VLOOKUP(B116,#REF!,8,FALSE)="1")),"非公開",(VLOOKUP(B116,#REF!,30,"FALSE")))</f>
        <v>#REF!</v>
      </c>
      <c r="L116" s="13" t="e">
        <f>VLOOKUP(B116,#REF!,29,FALSE)</f>
        <v>#REF!</v>
      </c>
      <c r="M116" s="14" t="e">
        <f>IF(OR((VLOOKUP(B116,#REF!,66,FALSE)="1"),(VLOOKUP(B116,#REF!,8,FALSE)="1")),"非公開",(ROUNDDOWN(L116/K116,3)))</f>
        <v>#REF!</v>
      </c>
      <c r="N116" s="15"/>
      <c r="O116" s="15"/>
      <c r="P116" s="15"/>
      <c r="Q116" s="15"/>
      <c r="R116" s="16"/>
    </row>
    <row r="117" spans="1:18" ht="60" customHeight="1" x14ac:dyDescent="0.15">
      <c r="A117" s="7" t="e">
        <f>VLOOKUP(B117,#REF!,75,FALSE)</f>
        <v>#REF!</v>
      </c>
      <c r="B117" s="8" t="s">
        <v>47</v>
      </c>
      <c r="C117" s="8" t="e">
        <f>VLOOKUP(B117,#REF!,76,FALSE)</f>
        <v>#REF!</v>
      </c>
      <c r="D117" s="8" t="e">
        <f t="shared" si="2"/>
        <v>#REF!</v>
      </c>
      <c r="E117" s="9" t="e">
        <f>VLOOKUP(B117,#REF!,9,FALSE)&amp;CHAR(10)&amp;(DBCS(VLOOKUP(B117,#REF!,11,FALSE))&amp;(DBCS(VLOOKUP(B117,#REF!,10,FALSE))))</f>
        <v>#REF!</v>
      </c>
      <c r="F117" s="9" t="e">
        <f>IF(VLOOKUP(B117,#REF!,63,FALSE)="01","航空自衛隊第２補給処調達部長　村岡　良雄","航空自衛隊第２補給処調達部長代理調達管理課長　奥山　英樹")</f>
        <v>#REF!</v>
      </c>
      <c r="G117" s="10" t="e">
        <f>DATEVALUE(VLOOKUP(B117,#REF!,21,FALSE))</f>
        <v>#REF!</v>
      </c>
      <c r="H117" s="9" t="e">
        <f>VLOOKUP(B117,#REF!,18,FALSE)&amp;CHAR(10)&amp;(VLOOKUP(B117,#REF!,19,FALSE))</f>
        <v>#REF!</v>
      </c>
      <c r="I117" s="11" t="e">
        <f>VLOOKUP(H117,#REF!,2,FALSE)</f>
        <v>#REF!</v>
      </c>
      <c r="J117" s="12" t="e">
        <f>VLOOKUP(B117,#REF!,67,FALSE)</f>
        <v>#REF!</v>
      </c>
      <c r="K117" s="13" t="e">
        <f>IF(OR((VLOOKUP(B117,#REF!,66,FALSE)="1"),(VLOOKUP(B117,#REF!,8,FALSE)="1")),"非公開",(VLOOKUP(B117,#REF!,30,"FALSE")))</f>
        <v>#REF!</v>
      </c>
      <c r="L117" s="13" t="e">
        <f>VLOOKUP(B117,#REF!,29,FALSE)</f>
        <v>#REF!</v>
      </c>
      <c r="M117" s="14" t="e">
        <f>IF(OR((VLOOKUP(B117,#REF!,66,FALSE)="1"),(VLOOKUP(B117,#REF!,8,FALSE)="1")),"非公開",(ROUNDDOWN(L117/K117,3)))</f>
        <v>#REF!</v>
      </c>
      <c r="N117" s="15"/>
      <c r="O117" s="15"/>
      <c r="P117" s="15"/>
      <c r="Q117" s="15"/>
      <c r="R117" s="16"/>
    </row>
    <row r="118" spans="1:18" ht="60" customHeight="1" x14ac:dyDescent="0.15">
      <c r="A118" s="7" t="e">
        <f>VLOOKUP(B118,#REF!,75,FALSE)</f>
        <v>#REF!</v>
      </c>
      <c r="B118" s="8" t="s">
        <v>37</v>
      </c>
      <c r="C118" s="8" t="e">
        <f>VLOOKUP(B118,#REF!,76,FALSE)</f>
        <v>#REF!</v>
      </c>
      <c r="D118" s="8" t="e">
        <f t="shared" si="2"/>
        <v>#REF!</v>
      </c>
      <c r="E118" s="9" t="e">
        <f>VLOOKUP(B118,#REF!,9,FALSE)&amp;CHAR(10)&amp;(DBCS(VLOOKUP(B118,#REF!,11,FALSE))&amp;(DBCS(VLOOKUP(B118,#REF!,10,FALSE))))</f>
        <v>#REF!</v>
      </c>
      <c r="F118" s="9" t="e">
        <f>IF(VLOOKUP(B118,#REF!,63,FALSE)="01","航空自衛隊第２補給処調達部長　村岡　良雄","航空自衛隊第２補給処調達部長代理調達管理課長　奥山　英樹")</f>
        <v>#REF!</v>
      </c>
      <c r="G118" s="10" t="e">
        <f>DATEVALUE(VLOOKUP(B118,#REF!,21,FALSE))</f>
        <v>#REF!</v>
      </c>
      <c r="H118" s="9" t="e">
        <f>VLOOKUP(B118,#REF!,18,FALSE)&amp;CHAR(10)&amp;(VLOOKUP(B118,#REF!,19,FALSE))</f>
        <v>#REF!</v>
      </c>
      <c r="I118" s="11" t="e">
        <f>VLOOKUP(H118,#REF!,2,FALSE)</f>
        <v>#REF!</v>
      </c>
      <c r="J118" s="12" t="e">
        <f>VLOOKUP(B118,#REF!,67,FALSE)</f>
        <v>#REF!</v>
      </c>
      <c r="K118" s="13" t="e">
        <f>IF(OR((VLOOKUP(B118,#REF!,66,FALSE)="1"),(VLOOKUP(B118,#REF!,8,FALSE)="1")),"非公開",(VLOOKUP(B118,#REF!,30,"FALSE")))</f>
        <v>#REF!</v>
      </c>
      <c r="L118" s="13" t="e">
        <f>VLOOKUP(B118,#REF!,29,FALSE)</f>
        <v>#REF!</v>
      </c>
      <c r="M118" s="14" t="e">
        <f>IF(OR((VLOOKUP(B118,#REF!,66,FALSE)="1"),(VLOOKUP(B118,#REF!,8,FALSE)="1")),"非公開",(ROUNDDOWN(L118/K118,3)))</f>
        <v>#REF!</v>
      </c>
      <c r="N118" s="15"/>
      <c r="O118" s="15"/>
      <c r="P118" s="15"/>
      <c r="Q118" s="15"/>
      <c r="R118" s="16"/>
    </row>
    <row r="119" spans="1:18" ht="60" customHeight="1" x14ac:dyDescent="0.15">
      <c r="A119" s="7" t="e">
        <f>VLOOKUP(B119,#REF!,75,FALSE)</f>
        <v>#REF!</v>
      </c>
      <c r="B119" s="8" t="s">
        <v>48</v>
      </c>
      <c r="C119" s="8" t="e">
        <f>VLOOKUP(B119,#REF!,76,FALSE)</f>
        <v>#REF!</v>
      </c>
      <c r="D119" s="8" t="e">
        <f t="shared" si="2"/>
        <v>#REF!</v>
      </c>
      <c r="E119" s="9" t="e">
        <f>VLOOKUP(B119,#REF!,9,FALSE)&amp;CHAR(10)&amp;(DBCS(VLOOKUP(B119,#REF!,11,FALSE))&amp;(DBCS(VLOOKUP(B119,#REF!,10,FALSE))))</f>
        <v>#REF!</v>
      </c>
      <c r="F119" s="9" t="e">
        <f>IF(VLOOKUP(B119,#REF!,63,FALSE)="01","航空自衛隊第２補給処調達部長　村岡　良雄","航空自衛隊第２補給処調達部長代理調達管理課長　奥山　英樹")</f>
        <v>#REF!</v>
      </c>
      <c r="G119" s="10" t="e">
        <f>DATEVALUE(VLOOKUP(B119,#REF!,21,FALSE))</f>
        <v>#REF!</v>
      </c>
      <c r="H119" s="9" t="e">
        <f>VLOOKUP(B119,#REF!,18,FALSE)&amp;CHAR(10)&amp;(VLOOKUP(B119,#REF!,19,FALSE))</f>
        <v>#REF!</v>
      </c>
      <c r="I119" s="11" t="e">
        <f>VLOOKUP(H119,#REF!,2,FALSE)</f>
        <v>#REF!</v>
      </c>
      <c r="J119" s="12" t="e">
        <f>VLOOKUP(B119,#REF!,67,FALSE)</f>
        <v>#REF!</v>
      </c>
      <c r="K119" s="13" t="e">
        <f>IF(OR((VLOOKUP(B119,#REF!,66,FALSE)="1"),(VLOOKUP(B119,#REF!,8,FALSE)="1")),"非公開",(VLOOKUP(B119,#REF!,30,"FALSE")))</f>
        <v>#REF!</v>
      </c>
      <c r="L119" s="13" t="e">
        <f>VLOOKUP(B119,#REF!,29,FALSE)</f>
        <v>#REF!</v>
      </c>
      <c r="M119" s="14" t="e">
        <f>IF(OR((VLOOKUP(B119,#REF!,66,FALSE)="1"),(VLOOKUP(B119,#REF!,8,FALSE)="1")),"非公開",(ROUNDDOWN(L119/K119,3)))</f>
        <v>#REF!</v>
      </c>
      <c r="N119" s="15"/>
      <c r="O119" s="15"/>
      <c r="P119" s="15"/>
      <c r="Q119" s="15"/>
      <c r="R119" s="16"/>
    </row>
    <row r="120" spans="1:18" ht="60" customHeight="1" x14ac:dyDescent="0.15">
      <c r="A120" s="7" t="e">
        <f>VLOOKUP(B120,#REF!,75,FALSE)</f>
        <v>#REF!</v>
      </c>
      <c r="B120" s="8" t="s">
        <v>49</v>
      </c>
      <c r="C120" s="8" t="e">
        <f>VLOOKUP(B120,#REF!,76,FALSE)</f>
        <v>#REF!</v>
      </c>
      <c r="D120" s="8" t="e">
        <f t="shared" si="2"/>
        <v>#REF!</v>
      </c>
      <c r="E120" s="9" t="e">
        <f>VLOOKUP(B120,#REF!,9,FALSE)&amp;CHAR(10)&amp;(DBCS(VLOOKUP(B120,#REF!,11,FALSE))&amp;(DBCS(VLOOKUP(B120,#REF!,10,FALSE))))</f>
        <v>#REF!</v>
      </c>
      <c r="F120" s="9" t="e">
        <f>IF(VLOOKUP(B120,#REF!,63,FALSE)="01","航空自衛隊第２補給処調達部長　村岡　良雄","航空自衛隊第２補給処調達部長代理調達管理課長　奥山　英樹")</f>
        <v>#REF!</v>
      </c>
      <c r="G120" s="10" t="e">
        <f>DATEVALUE(VLOOKUP(B120,#REF!,21,FALSE))</f>
        <v>#REF!</v>
      </c>
      <c r="H120" s="9" t="e">
        <f>VLOOKUP(B120,#REF!,18,FALSE)&amp;CHAR(10)&amp;(VLOOKUP(B120,#REF!,19,FALSE))</f>
        <v>#REF!</v>
      </c>
      <c r="I120" s="11" t="e">
        <f>VLOOKUP(H120,#REF!,2,FALSE)</f>
        <v>#REF!</v>
      </c>
      <c r="J120" s="12" t="e">
        <f>VLOOKUP(B120,#REF!,67,FALSE)</f>
        <v>#REF!</v>
      </c>
      <c r="K120" s="13" t="e">
        <f>IF(OR((VLOOKUP(B120,#REF!,66,FALSE)="1"),(VLOOKUP(B120,#REF!,8,FALSE)="1")),"非公開",(VLOOKUP(B120,#REF!,30,"FALSE")))</f>
        <v>#REF!</v>
      </c>
      <c r="L120" s="13" t="e">
        <f>VLOOKUP(B120,#REF!,29,FALSE)</f>
        <v>#REF!</v>
      </c>
      <c r="M120" s="14" t="e">
        <f>IF(OR((VLOOKUP(B120,#REF!,66,FALSE)="1"),(VLOOKUP(B120,#REF!,8,FALSE)="1")),"非公開",(ROUNDDOWN(L120/K120,3)))</f>
        <v>#REF!</v>
      </c>
      <c r="N120" s="15"/>
      <c r="O120" s="15"/>
      <c r="P120" s="15"/>
      <c r="Q120" s="15"/>
      <c r="R120" s="16"/>
    </row>
    <row r="121" spans="1:18" ht="60" customHeight="1" x14ac:dyDescent="0.15">
      <c r="A121" s="7" t="e">
        <f>VLOOKUP(B121,#REF!,75,FALSE)</f>
        <v>#REF!</v>
      </c>
      <c r="B121" s="8" t="s">
        <v>50</v>
      </c>
      <c r="C121" s="8" t="e">
        <f>VLOOKUP(B121,#REF!,76,FALSE)</f>
        <v>#REF!</v>
      </c>
      <c r="D121" s="8" t="e">
        <f t="shared" si="2"/>
        <v>#REF!</v>
      </c>
      <c r="E121" s="9" t="e">
        <f>VLOOKUP(B121,#REF!,9,FALSE)&amp;CHAR(10)&amp;(DBCS(VLOOKUP(B121,#REF!,11,FALSE))&amp;(DBCS(VLOOKUP(B121,#REF!,10,FALSE))))</f>
        <v>#REF!</v>
      </c>
      <c r="F121" s="9" t="e">
        <f>IF(VLOOKUP(B121,#REF!,63,FALSE)="01","航空自衛隊第２補給処調達部長　村岡　良雄","航空自衛隊第２補給処調達部長代理調達管理課長　奥山　英樹")</f>
        <v>#REF!</v>
      </c>
      <c r="G121" s="10" t="e">
        <f>DATEVALUE(VLOOKUP(B121,#REF!,21,FALSE))</f>
        <v>#REF!</v>
      </c>
      <c r="H121" s="9" t="e">
        <f>VLOOKUP(B121,#REF!,18,FALSE)&amp;CHAR(10)&amp;(VLOOKUP(B121,#REF!,19,FALSE))</f>
        <v>#REF!</v>
      </c>
      <c r="I121" s="11" t="e">
        <f>VLOOKUP(H121,#REF!,2,FALSE)</f>
        <v>#REF!</v>
      </c>
      <c r="J121" s="12" t="e">
        <f>VLOOKUP(B121,#REF!,67,FALSE)</f>
        <v>#REF!</v>
      </c>
      <c r="K121" s="13" t="e">
        <f>IF(OR((VLOOKUP(B121,#REF!,66,FALSE)="1"),(VLOOKUP(B121,#REF!,8,FALSE)="1")),"非公開",(VLOOKUP(B121,#REF!,30,"FALSE")))</f>
        <v>#REF!</v>
      </c>
      <c r="L121" s="13" t="e">
        <f>VLOOKUP(B121,#REF!,29,FALSE)</f>
        <v>#REF!</v>
      </c>
      <c r="M121" s="14" t="e">
        <f>IF(OR((VLOOKUP(B121,#REF!,66,FALSE)="1"),(VLOOKUP(B121,#REF!,8,FALSE)="1")),"非公開",(ROUNDDOWN(L121/K121,3)))</f>
        <v>#REF!</v>
      </c>
      <c r="N121" s="15"/>
      <c r="O121" s="15"/>
      <c r="P121" s="15"/>
      <c r="Q121" s="15"/>
      <c r="R121" s="16"/>
    </row>
    <row r="122" spans="1:18" ht="60" customHeight="1" x14ac:dyDescent="0.15">
      <c r="A122" s="7" t="e">
        <f>VLOOKUP(B122,#REF!,75,FALSE)</f>
        <v>#REF!</v>
      </c>
      <c r="B122" s="8" t="s">
        <v>51</v>
      </c>
      <c r="C122" s="8" t="e">
        <f>VLOOKUP(B122,#REF!,76,FALSE)</f>
        <v>#REF!</v>
      </c>
      <c r="D122" s="8" t="e">
        <f t="shared" si="2"/>
        <v>#REF!</v>
      </c>
      <c r="E122" s="9" t="e">
        <f>VLOOKUP(B122,#REF!,9,FALSE)&amp;CHAR(10)&amp;(DBCS(VLOOKUP(B122,#REF!,11,FALSE))&amp;(DBCS(VLOOKUP(B122,#REF!,10,FALSE))))</f>
        <v>#REF!</v>
      </c>
      <c r="F122" s="9" t="e">
        <f>IF(VLOOKUP(B122,#REF!,63,FALSE)="01","航空自衛隊第２補給処調達部長　村岡　良雄","航空自衛隊第２補給処調達部長代理調達管理課長　奥山　英樹")</f>
        <v>#REF!</v>
      </c>
      <c r="G122" s="10" t="e">
        <f>DATEVALUE(VLOOKUP(B122,#REF!,21,FALSE))</f>
        <v>#REF!</v>
      </c>
      <c r="H122" s="9" t="e">
        <f>VLOOKUP(B122,#REF!,18,FALSE)&amp;CHAR(10)&amp;(VLOOKUP(B122,#REF!,19,FALSE))</f>
        <v>#REF!</v>
      </c>
      <c r="I122" s="11" t="e">
        <f>VLOOKUP(H122,#REF!,2,FALSE)</f>
        <v>#REF!</v>
      </c>
      <c r="J122" s="12" t="e">
        <f>VLOOKUP(B122,#REF!,67,FALSE)</f>
        <v>#REF!</v>
      </c>
      <c r="K122" s="13" t="e">
        <f>IF(OR((VLOOKUP(B122,#REF!,66,FALSE)="1"),(VLOOKUP(B122,#REF!,8,FALSE)="1")),"非公開",(VLOOKUP(B122,#REF!,30,"FALSE")))</f>
        <v>#REF!</v>
      </c>
      <c r="L122" s="13" t="e">
        <f>VLOOKUP(B122,#REF!,29,FALSE)</f>
        <v>#REF!</v>
      </c>
      <c r="M122" s="14" t="e">
        <f>IF(OR((VLOOKUP(B122,#REF!,66,FALSE)="1"),(VLOOKUP(B122,#REF!,8,FALSE)="1")),"非公開",(ROUNDDOWN(L122/K122,3)))</f>
        <v>#REF!</v>
      </c>
      <c r="N122" s="15"/>
      <c r="O122" s="15"/>
      <c r="P122" s="15"/>
      <c r="Q122" s="15"/>
      <c r="R122" s="16"/>
    </row>
    <row r="123" spans="1:18" ht="60" customHeight="1" x14ac:dyDescent="0.15">
      <c r="A123" s="7" t="e">
        <f>VLOOKUP(B123,#REF!,75,FALSE)</f>
        <v>#REF!</v>
      </c>
      <c r="B123" s="8" t="s">
        <v>52</v>
      </c>
      <c r="C123" s="8" t="e">
        <f>VLOOKUP(B123,#REF!,76,FALSE)</f>
        <v>#REF!</v>
      </c>
      <c r="D123" s="8" t="e">
        <f t="shared" si="2"/>
        <v>#REF!</v>
      </c>
      <c r="E123" s="9" t="e">
        <f>VLOOKUP(B123,#REF!,9,FALSE)&amp;CHAR(10)&amp;(DBCS(VLOOKUP(B123,#REF!,11,FALSE))&amp;(DBCS(VLOOKUP(B123,#REF!,10,FALSE))))</f>
        <v>#REF!</v>
      </c>
      <c r="F123" s="9" t="e">
        <f>IF(VLOOKUP(B123,#REF!,63,FALSE)="01","航空自衛隊第２補給処調達部長　村岡　良雄","航空自衛隊第２補給処調達部長代理調達管理課長　奥山　英樹")</f>
        <v>#REF!</v>
      </c>
      <c r="G123" s="10" t="e">
        <f>DATEVALUE(VLOOKUP(B123,#REF!,21,FALSE))</f>
        <v>#REF!</v>
      </c>
      <c r="H123" s="9" t="e">
        <f>VLOOKUP(B123,#REF!,18,FALSE)&amp;CHAR(10)&amp;(VLOOKUP(B123,#REF!,19,FALSE))</f>
        <v>#REF!</v>
      </c>
      <c r="I123" s="11" t="e">
        <f>VLOOKUP(H123,#REF!,2,FALSE)</f>
        <v>#REF!</v>
      </c>
      <c r="J123" s="12" t="e">
        <f>VLOOKUP(B123,#REF!,67,FALSE)</f>
        <v>#REF!</v>
      </c>
      <c r="K123" s="13" t="e">
        <f>IF(OR((VLOOKUP(B123,#REF!,66,FALSE)="1"),(VLOOKUP(B123,#REF!,8,FALSE)="1")),"非公開",(VLOOKUP(B123,#REF!,30,"FALSE")))</f>
        <v>#REF!</v>
      </c>
      <c r="L123" s="13" t="e">
        <f>VLOOKUP(B123,#REF!,29,FALSE)</f>
        <v>#REF!</v>
      </c>
      <c r="M123" s="14" t="e">
        <f>IF(OR((VLOOKUP(B123,#REF!,66,FALSE)="1"),(VLOOKUP(B123,#REF!,8,FALSE)="1")),"非公開",(ROUNDDOWN(L123/K123,3)))</f>
        <v>#REF!</v>
      </c>
      <c r="N123" s="15"/>
      <c r="O123" s="15"/>
      <c r="P123" s="15"/>
      <c r="Q123" s="15"/>
      <c r="R123" s="16"/>
    </row>
    <row r="124" spans="1:18" ht="60" customHeight="1" x14ac:dyDescent="0.15">
      <c r="A124" s="7" t="e">
        <f>VLOOKUP(B124,#REF!,75,FALSE)</f>
        <v>#REF!</v>
      </c>
      <c r="B124" s="8" t="s">
        <v>53</v>
      </c>
      <c r="C124" s="8" t="e">
        <f>VLOOKUP(B124,#REF!,76,FALSE)</f>
        <v>#REF!</v>
      </c>
      <c r="D124" s="8" t="e">
        <f t="shared" si="2"/>
        <v>#REF!</v>
      </c>
      <c r="E124" s="9" t="e">
        <f>VLOOKUP(B124,#REF!,9,FALSE)&amp;CHAR(10)&amp;(DBCS(VLOOKUP(B124,#REF!,11,FALSE))&amp;(DBCS(VLOOKUP(B124,#REF!,10,FALSE))))</f>
        <v>#REF!</v>
      </c>
      <c r="F124" s="9" t="e">
        <f>IF(VLOOKUP(B124,#REF!,63,FALSE)="01","航空自衛隊第２補給処調達部長　村岡　良雄","航空自衛隊第２補給処調達部長代理調達管理課長　奥山　英樹")</f>
        <v>#REF!</v>
      </c>
      <c r="G124" s="10" t="e">
        <f>DATEVALUE(VLOOKUP(B124,#REF!,21,FALSE))</f>
        <v>#REF!</v>
      </c>
      <c r="H124" s="9" t="e">
        <f>VLOOKUP(B124,#REF!,18,FALSE)&amp;CHAR(10)&amp;(VLOOKUP(B124,#REF!,19,FALSE))</f>
        <v>#REF!</v>
      </c>
      <c r="I124" s="11" t="e">
        <f>VLOOKUP(H124,#REF!,2,FALSE)</f>
        <v>#REF!</v>
      </c>
      <c r="J124" s="12" t="e">
        <f>VLOOKUP(B124,#REF!,67,FALSE)</f>
        <v>#REF!</v>
      </c>
      <c r="K124" s="13" t="e">
        <f>IF(OR((VLOOKUP(B124,#REF!,66,FALSE)="1"),(VLOOKUP(B124,#REF!,8,FALSE)="1")),"非公開",(VLOOKUP(B124,#REF!,30,"FALSE")))</f>
        <v>#REF!</v>
      </c>
      <c r="L124" s="13" t="e">
        <f>VLOOKUP(B124,#REF!,29,FALSE)</f>
        <v>#REF!</v>
      </c>
      <c r="M124" s="14" t="e">
        <f>IF(OR((VLOOKUP(B124,#REF!,66,FALSE)="1"),(VLOOKUP(B124,#REF!,8,FALSE)="1")),"非公開",(ROUNDDOWN(L124/K124,3)))</f>
        <v>#REF!</v>
      </c>
      <c r="N124" s="15"/>
      <c r="O124" s="15"/>
      <c r="P124" s="15"/>
      <c r="Q124" s="15"/>
      <c r="R124" s="16"/>
    </row>
    <row r="125" spans="1:18" ht="60" customHeight="1" x14ac:dyDescent="0.15">
      <c r="A125" s="7" t="e">
        <f>VLOOKUP(B125,#REF!,75,FALSE)</f>
        <v>#REF!</v>
      </c>
      <c r="B125" s="8" t="s">
        <v>54</v>
      </c>
      <c r="C125" s="8" t="e">
        <f>VLOOKUP(B125,#REF!,76,FALSE)</f>
        <v>#REF!</v>
      </c>
      <c r="D125" s="8" t="e">
        <f t="shared" si="2"/>
        <v>#REF!</v>
      </c>
      <c r="E125" s="9" t="e">
        <f>VLOOKUP(B125,#REF!,9,FALSE)&amp;CHAR(10)&amp;(DBCS(VLOOKUP(B125,#REF!,11,FALSE))&amp;(DBCS(VLOOKUP(B125,#REF!,10,FALSE))))</f>
        <v>#REF!</v>
      </c>
      <c r="F125" s="9" t="e">
        <f>IF(VLOOKUP(B125,#REF!,63,FALSE)="01","航空自衛隊第２補給処調達部長　村岡　良雄","航空自衛隊第２補給処調達部長代理調達管理課長　奥山　英樹")</f>
        <v>#REF!</v>
      </c>
      <c r="G125" s="10" t="e">
        <f>DATEVALUE(VLOOKUP(B125,#REF!,21,FALSE))</f>
        <v>#REF!</v>
      </c>
      <c r="H125" s="9" t="e">
        <f>VLOOKUP(B125,#REF!,18,FALSE)&amp;CHAR(10)&amp;(VLOOKUP(B125,#REF!,19,FALSE))</f>
        <v>#REF!</v>
      </c>
      <c r="I125" s="11" t="e">
        <f>VLOOKUP(H125,#REF!,2,FALSE)</f>
        <v>#REF!</v>
      </c>
      <c r="J125" s="12" t="e">
        <f>VLOOKUP(B125,#REF!,67,FALSE)</f>
        <v>#REF!</v>
      </c>
      <c r="K125" s="13" t="e">
        <f>IF(OR((VLOOKUP(B125,#REF!,66,FALSE)="1"),(VLOOKUP(B125,#REF!,8,FALSE)="1")),"非公開",(VLOOKUP(B125,#REF!,30,"FALSE")))</f>
        <v>#REF!</v>
      </c>
      <c r="L125" s="13" t="e">
        <f>VLOOKUP(B125,#REF!,29,FALSE)</f>
        <v>#REF!</v>
      </c>
      <c r="M125" s="14" t="e">
        <f>IF(OR((VLOOKUP(B125,#REF!,66,FALSE)="1"),(VLOOKUP(B125,#REF!,8,FALSE)="1")),"非公開",(ROUNDDOWN(L125/K125,3)))</f>
        <v>#REF!</v>
      </c>
      <c r="N125" s="15"/>
      <c r="O125" s="15"/>
      <c r="P125" s="15"/>
      <c r="Q125" s="15"/>
      <c r="R125" s="16"/>
    </row>
    <row r="126" spans="1:18" ht="60" customHeight="1" x14ac:dyDescent="0.15">
      <c r="A126" s="7" t="e">
        <f>VLOOKUP(B126,#REF!,75,FALSE)</f>
        <v>#REF!</v>
      </c>
      <c r="B126" s="8" t="s">
        <v>55</v>
      </c>
      <c r="C126" s="8" t="e">
        <f>VLOOKUP(B126,#REF!,76,FALSE)</f>
        <v>#REF!</v>
      </c>
      <c r="D126" s="8" t="e">
        <f t="shared" si="2"/>
        <v>#REF!</v>
      </c>
      <c r="E126" s="9" t="e">
        <f>VLOOKUP(B126,#REF!,9,FALSE)&amp;CHAR(10)&amp;(DBCS(VLOOKUP(B126,#REF!,11,FALSE))&amp;(DBCS(VLOOKUP(B126,#REF!,10,FALSE))))</f>
        <v>#REF!</v>
      </c>
      <c r="F126" s="9" t="e">
        <f>IF(VLOOKUP(B126,#REF!,63,FALSE)="01","航空自衛隊第２補給処調達部長　村岡　良雄","航空自衛隊第２補給処調達部長代理調達管理課長　奥山　英樹")</f>
        <v>#REF!</v>
      </c>
      <c r="G126" s="10" t="e">
        <f>DATEVALUE(VLOOKUP(B126,#REF!,21,FALSE))</f>
        <v>#REF!</v>
      </c>
      <c r="H126" s="9" t="e">
        <f>VLOOKUP(B126,#REF!,18,FALSE)&amp;CHAR(10)&amp;(VLOOKUP(B126,#REF!,19,FALSE))</f>
        <v>#REF!</v>
      </c>
      <c r="I126" s="11" t="e">
        <f>VLOOKUP(H126,#REF!,2,FALSE)</f>
        <v>#REF!</v>
      </c>
      <c r="J126" s="12" t="e">
        <f>VLOOKUP(B126,#REF!,67,FALSE)</f>
        <v>#REF!</v>
      </c>
      <c r="K126" s="13" t="e">
        <f>IF(OR((VLOOKUP(B126,#REF!,66,FALSE)="1"),(VLOOKUP(B126,#REF!,8,FALSE)="1")),"非公開",(VLOOKUP(B126,#REF!,30,"FALSE")))</f>
        <v>#REF!</v>
      </c>
      <c r="L126" s="13" t="e">
        <f>VLOOKUP(B126,#REF!,29,FALSE)</f>
        <v>#REF!</v>
      </c>
      <c r="M126" s="14" t="e">
        <f>IF(OR((VLOOKUP(B126,#REF!,66,FALSE)="1"),(VLOOKUP(B126,#REF!,8,FALSE)="1")),"非公開",(ROUNDDOWN(L126/K126,3)))</f>
        <v>#REF!</v>
      </c>
      <c r="N126" s="15"/>
      <c r="O126" s="15"/>
      <c r="P126" s="15"/>
      <c r="Q126" s="15"/>
      <c r="R126" s="16"/>
    </row>
    <row r="127" spans="1:18" ht="60" customHeight="1" x14ac:dyDescent="0.15">
      <c r="A127" s="7" t="e">
        <f>VLOOKUP(B127,#REF!,75,FALSE)</f>
        <v>#REF!</v>
      </c>
      <c r="B127" s="8" t="s">
        <v>56</v>
      </c>
      <c r="C127" s="8" t="e">
        <f>VLOOKUP(B127,#REF!,76,FALSE)</f>
        <v>#REF!</v>
      </c>
      <c r="D127" s="8" t="e">
        <f t="shared" si="2"/>
        <v>#REF!</v>
      </c>
      <c r="E127" s="9" t="e">
        <f>VLOOKUP(B127,#REF!,9,FALSE)&amp;CHAR(10)&amp;(DBCS(VLOOKUP(B127,#REF!,11,FALSE))&amp;(DBCS(VLOOKUP(B127,#REF!,10,FALSE))))</f>
        <v>#REF!</v>
      </c>
      <c r="F127" s="9" t="e">
        <f>IF(VLOOKUP(B127,#REF!,63,FALSE)="01","航空自衛隊第２補給処調達部長　村岡　良雄","航空自衛隊第２補給処調達部長代理調達管理課長　奥山　英樹")</f>
        <v>#REF!</v>
      </c>
      <c r="G127" s="10" t="e">
        <f>DATEVALUE(VLOOKUP(B127,#REF!,21,FALSE))</f>
        <v>#REF!</v>
      </c>
      <c r="H127" s="9" t="e">
        <f>VLOOKUP(B127,#REF!,18,FALSE)&amp;CHAR(10)&amp;(VLOOKUP(B127,#REF!,19,FALSE))</f>
        <v>#REF!</v>
      </c>
      <c r="I127" s="11" t="e">
        <f>VLOOKUP(H127,#REF!,2,FALSE)</f>
        <v>#REF!</v>
      </c>
      <c r="J127" s="12" t="e">
        <f>VLOOKUP(B127,#REF!,67,FALSE)</f>
        <v>#REF!</v>
      </c>
      <c r="K127" s="13" t="e">
        <f>IF(OR((VLOOKUP(B127,#REF!,66,FALSE)="1"),(VLOOKUP(B127,#REF!,8,FALSE)="1")),"非公開",(VLOOKUP(B127,#REF!,30,"FALSE")))</f>
        <v>#REF!</v>
      </c>
      <c r="L127" s="13" t="e">
        <f>VLOOKUP(B127,#REF!,29,FALSE)</f>
        <v>#REF!</v>
      </c>
      <c r="M127" s="14" t="e">
        <f>IF(OR((VLOOKUP(B127,#REF!,66,FALSE)="1"),(VLOOKUP(B127,#REF!,8,FALSE)="1")),"非公開",(ROUNDDOWN(L127/K127,3)))</f>
        <v>#REF!</v>
      </c>
      <c r="N127" s="15"/>
      <c r="O127" s="15"/>
      <c r="P127" s="15"/>
      <c r="Q127" s="15"/>
      <c r="R127" s="16"/>
    </row>
    <row r="128" spans="1:18" ht="60" customHeight="1" x14ac:dyDescent="0.15">
      <c r="A128" s="7" t="e">
        <f>VLOOKUP(B128,#REF!,75,FALSE)</f>
        <v>#REF!</v>
      </c>
      <c r="B128" s="8" t="s">
        <v>57</v>
      </c>
      <c r="C128" s="8" t="e">
        <f>VLOOKUP(B128,#REF!,76,FALSE)</f>
        <v>#REF!</v>
      </c>
      <c r="D128" s="8" t="e">
        <f t="shared" ref="D128:D191" si="3">IF(C128="KE","市場価格方式","")</f>
        <v>#REF!</v>
      </c>
      <c r="E128" s="9" t="e">
        <f>VLOOKUP(B128,#REF!,9,FALSE)&amp;CHAR(10)&amp;(DBCS(VLOOKUP(B128,#REF!,11,FALSE))&amp;(DBCS(VLOOKUP(B128,#REF!,10,FALSE))))</f>
        <v>#REF!</v>
      </c>
      <c r="F128" s="9" t="e">
        <f>IF(VLOOKUP(B128,#REF!,63,FALSE)="01","航空自衛隊第２補給処調達部長　村岡　良雄","航空自衛隊第２補給処調達部長代理調達管理課長　奥山　英樹")</f>
        <v>#REF!</v>
      </c>
      <c r="G128" s="10" t="e">
        <f>DATEVALUE(VLOOKUP(B128,#REF!,21,FALSE))</f>
        <v>#REF!</v>
      </c>
      <c r="H128" s="9" t="e">
        <f>VLOOKUP(B128,#REF!,18,FALSE)&amp;CHAR(10)&amp;(VLOOKUP(B128,#REF!,19,FALSE))</f>
        <v>#REF!</v>
      </c>
      <c r="I128" s="11" t="e">
        <f>VLOOKUP(H128,#REF!,2,FALSE)</f>
        <v>#REF!</v>
      </c>
      <c r="J128" s="12" t="e">
        <f>VLOOKUP(B128,#REF!,67,FALSE)</f>
        <v>#REF!</v>
      </c>
      <c r="K128" s="13" t="e">
        <f>IF(OR((VLOOKUP(B128,#REF!,66,FALSE)="1"),(VLOOKUP(B128,#REF!,8,FALSE)="1")),"非公開",(VLOOKUP(B128,#REF!,30,"FALSE")))</f>
        <v>#REF!</v>
      </c>
      <c r="L128" s="13" t="e">
        <f>VLOOKUP(B128,#REF!,29,FALSE)</f>
        <v>#REF!</v>
      </c>
      <c r="M128" s="14" t="e">
        <f>IF(OR((VLOOKUP(B128,#REF!,66,FALSE)="1"),(VLOOKUP(B128,#REF!,8,FALSE)="1")),"非公開",(ROUNDDOWN(L128/K128,3)))</f>
        <v>#REF!</v>
      </c>
      <c r="N128" s="15"/>
      <c r="O128" s="15"/>
      <c r="P128" s="15"/>
      <c r="Q128" s="15"/>
      <c r="R128" s="16"/>
    </row>
    <row r="129" spans="1:18" ht="60" customHeight="1" x14ac:dyDescent="0.15">
      <c r="A129" s="7" t="e">
        <f>VLOOKUP(B129,#REF!,75,FALSE)</f>
        <v>#REF!</v>
      </c>
      <c r="B129" s="8" t="s">
        <v>58</v>
      </c>
      <c r="C129" s="8" t="e">
        <f>VLOOKUP(B129,#REF!,76,FALSE)</f>
        <v>#REF!</v>
      </c>
      <c r="D129" s="8" t="e">
        <f t="shared" si="3"/>
        <v>#REF!</v>
      </c>
      <c r="E129" s="9" t="e">
        <f>VLOOKUP(B129,#REF!,9,FALSE)&amp;CHAR(10)&amp;(DBCS(VLOOKUP(B129,#REF!,11,FALSE))&amp;(DBCS(VLOOKUP(B129,#REF!,10,FALSE))))</f>
        <v>#REF!</v>
      </c>
      <c r="F129" s="9" t="e">
        <f>IF(VLOOKUP(B129,#REF!,63,FALSE)="01","航空自衛隊第２補給処調達部長　村岡　良雄","航空自衛隊第２補給処調達部長代理調達管理課長　奥山　英樹")</f>
        <v>#REF!</v>
      </c>
      <c r="G129" s="10" t="e">
        <f>DATEVALUE(VLOOKUP(B129,#REF!,21,FALSE))</f>
        <v>#REF!</v>
      </c>
      <c r="H129" s="9" t="e">
        <f>VLOOKUP(B129,#REF!,18,FALSE)&amp;CHAR(10)&amp;(VLOOKUP(B129,#REF!,19,FALSE))</f>
        <v>#REF!</v>
      </c>
      <c r="I129" s="11" t="e">
        <f>VLOOKUP(H129,#REF!,2,FALSE)</f>
        <v>#REF!</v>
      </c>
      <c r="J129" s="12" t="e">
        <f>VLOOKUP(B129,#REF!,67,FALSE)</f>
        <v>#REF!</v>
      </c>
      <c r="K129" s="13" t="e">
        <f>IF(OR((VLOOKUP(B129,#REF!,66,FALSE)="1"),(VLOOKUP(B129,#REF!,8,FALSE)="1")),"非公開",(VLOOKUP(B129,#REF!,30,"FALSE")))</f>
        <v>#REF!</v>
      </c>
      <c r="L129" s="13" t="e">
        <f>VLOOKUP(B129,#REF!,29,FALSE)</f>
        <v>#REF!</v>
      </c>
      <c r="M129" s="14" t="e">
        <f>IF(OR((VLOOKUP(B129,#REF!,66,FALSE)="1"),(VLOOKUP(B129,#REF!,8,FALSE)="1")),"非公開",(ROUNDDOWN(L129/K129,3)))</f>
        <v>#REF!</v>
      </c>
      <c r="N129" s="15"/>
      <c r="O129" s="15"/>
      <c r="P129" s="15"/>
      <c r="Q129" s="15"/>
      <c r="R129" s="16"/>
    </row>
    <row r="130" spans="1:18" ht="60" customHeight="1" x14ac:dyDescent="0.15">
      <c r="A130" s="7" t="e">
        <f>VLOOKUP(B130,#REF!,75,FALSE)</f>
        <v>#REF!</v>
      </c>
      <c r="B130" s="8" t="s">
        <v>59</v>
      </c>
      <c r="C130" s="8" t="e">
        <f>VLOOKUP(B130,#REF!,76,FALSE)</f>
        <v>#REF!</v>
      </c>
      <c r="D130" s="8" t="e">
        <f t="shared" si="3"/>
        <v>#REF!</v>
      </c>
      <c r="E130" s="9" t="e">
        <f>VLOOKUP(B130,#REF!,9,FALSE)&amp;CHAR(10)&amp;(DBCS(VLOOKUP(B130,#REF!,11,FALSE))&amp;(DBCS(VLOOKUP(B130,#REF!,10,FALSE))))</f>
        <v>#REF!</v>
      </c>
      <c r="F130" s="9" t="e">
        <f>IF(VLOOKUP(B130,#REF!,63,FALSE)="01","航空自衛隊第２補給処調達部長　村岡　良雄","航空自衛隊第２補給処調達部長代理調達管理課長　奥山　英樹")</f>
        <v>#REF!</v>
      </c>
      <c r="G130" s="10" t="e">
        <f>DATEVALUE(VLOOKUP(B130,#REF!,21,FALSE))</f>
        <v>#REF!</v>
      </c>
      <c r="H130" s="9" t="e">
        <f>VLOOKUP(B130,#REF!,18,FALSE)&amp;CHAR(10)&amp;(VLOOKUP(B130,#REF!,19,FALSE))</f>
        <v>#REF!</v>
      </c>
      <c r="I130" s="11" t="e">
        <f>VLOOKUP(H130,#REF!,2,FALSE)</f>
        <v>#REF!</v>
      </c>
      <c r="J130" s="12" t="e">
        <f>VLOOKUP(B130,#REF!,67,FALSE)</f>
        <v>#REF!</v>
      </c>
      <c r="K130" s="13" t="e">
        <f>IF(OR((VLOOKUP(B130,#REF!,66,FALSE)="1"),(VLOOKUP(B130,#REF!,8,FALSE)="1")),"非公開",(VLOOKUP(B130,#REF!,30,"FALSE")))</f>
        <v>#REF!</v>
      </c>
      <c r="L130" s="13" t="e">
        <f>VLOOKUP(B130,#REF!,29,FALSE)</f>
        <v>#REF!</v>
      </c>
      <c r="M130" s="14" t="e">
        <f>IF(OR((VLOOKUP(B130,#REF!,66,FALSE)="1"),(VLOOKUP(B130,#REF!,8,FALSE)="1")),"非公開",(ROUNDDOWN(L130/K130,3)))</f>
        <v>#REF!</v>
      </c>
      <c r="N130" s="15"/>
      <c r="O130" s="15"/>
      <c r="P130" s="15"/>
      <c r="Q130" s="15"/>
      <c r="R130" s="16"/>
    </row>
    <row r="131" spans="1:18" ht="60" customHeight="1" x14ac:dyDescent="0.15">
      <c r="A131" s="7" t="e">
        <f>VLOOKUP(B131,#REF!,75,FALSE)</f>
        <v>#REF!</v>
      </c>
      <c r="B131" s="8" t="s">
        <v>60</v>
      </c>
      <c r="C131" s="8" t="e">
        <f>VLOOKUP(B131,#REF!,76,FALSE)</f>
        <v>#REF!</v>
      </c>
      <c r="D131" s="8" t="e">
        <f t="shared" si="3"/>
        <v>#REF!</v>
      </c>
      <c r="E131" s="9" t="e">
        <f>VLOOKUP(B131,#REF!,9,FALSE)&amp;CHAR(10)&amp;(DBCS(VLOOKUP(B131,#REF!,11,FALSE))&amp;(DBCS(VLOOKUP(B131,#REF!,10,FALSE))))</f>
        <v>#REF!</v>
      </c>
      <c r="F131" s="9" t="e">
        <f>IF(VLOOKUP(B131,#REF!,63,FALSE)="01","航空自衛隊第２補給処調達部長　村岡　良雄","航空自衛隊第２補給処調達部長代理調達管理課長　奥山　英樹")</f>
        <v>#REF!</v>
      </c>
      <c r="G131" s="10" t="e">
        <f>DATEVALUE(VLOOKUP(B131,#REF!,21,FALSE))</f>
        <v>#REF!</v>
      </c>
      <c r="H131" s="9" t="e">
        <f>VLOOKUP(B131,#REF!,18,FALSE)&amp;CHAR(10)&amp;(VLOOKUP(B131,#REF!,19,FALSE))</f>
        <v>#REF!</v>
      </c>
      <c r="I131" s="11" t="e">
        <f>VLOOKUP(H131,#REF!,2,FALSE)</f>
        <v>#REF!</v>
      </c>
      <c r="J131" s="12" t="e">
        <f>VLOOKUP(B131,#REF!,67,FALSE)</f>
        <v>#REF!</v>
      </c>
      <c r="K131" s="13" t="e">
        <f>IF(OR((VLOOKUP(B131,#REF!,66,FALSE)="1"),(VLOOKUP(B131,#REF!,8,FALSE)="1")),"非公開",(VLOOKUP(B131,#REF!,30,"FALSE")))</f>
        <v>#REF!</v>
      </c>
      <c r="L131" s="13" t="e">
        <f>VLOOKUP(B131,#REF!,29,FALSE)</f>
        <v>#REF!</v>
      </c>
      <c r="M131" s="14" t="e">
        <f>IF(OR((VLOOKUP(B131,#REF!,66,FALSE)="1"),(VLOOKUP(B131,#REF!,8,FALSE)="1")),"非公開",(ROUNDDOWN(L131/K131,3)))</f>
        <v>#REF!</v>
      </c>
      <c r="N131" s="15"/>
      <c r="O131" s="15"/>
      <c r="P131" s="15"/>
      <c r="Q131" s="15"/>
      <c r="R131" s="16"/>
    </row>
    <row r="132" spans="1:18" ht="60" customHeight="1" x14ac:dyDescent="0.15">
      <c r="A132" s="7" t="e">
        <f>VLOOKUP(B132,#REF!,75,FALSE)</f>
        <v>#REF!</v>
      </c>
      <c r="B132" s="8" t="s">
        <v>61</v>
      </c>
      <c r="C132" s="8" t="e">
        <f>VLOOKUP(B132,#REF!,76,FALSE)</f>
        <v>#REF!</v>
      </c>
      <c r="D132" s="8" t="e">
        <f t="shared" si="3"/>
        <v>#REF!</v>
      </c>
      <c r="E132" s="9" t="e">
        <f>VLOOKUP(B132,#REF!,9,FALSE)&amp;CHAR(10)&amp;(DBCS(VLOOKUP(B132,#REF!,11,FALSE))&amp;(DBCS(VLOOKUP(B132,#REF!,10,FALSE))))</f>
        <v>#REF!</v>
      </c>
      <c r="F132" s="9" t="e">
        <f>IF(VLOOKUP(B132,#REF!,63,FALSE)="01","航空自衛隊第２補給処調達部長　村岡　良雄","航空自衛隊第２補給処調達部長代理調達管理課長　奥山　英樹")</f>
        <v>#REF!</v>
      </c>
      <c r="G132" s="10" t="e">
        <f>DATEVALUE(VLOOKUP(B132,#REF!,21,FALSE))</f>
        <v>#REF!</v>
      </c>
      <c r="H132" s="9" t="e">
        <f>VLOOKUP(B132,#REF!,18,FALSE)&amp;CHAR(10)&amp;(VLOOKUP(B132,#REF!,19,FALSE))</f>
        <v>#REF!</v>
      </c>
      <c r="I132" s="11" t="e">
        <f>VLOOKUP(H132,#REF!,2,FALSE)</f>
        <v>#REF!</v>
      </c>
      <c r="J132" s="12" t="e">
        <f>VLOOKUP(B132,#REF!,67,FALSE)</f>
        <v>#REF!</v>
      </c>
      <c r="K132" s="13" t="e">
        <f>IF(OR((VLOOKUP(B132,#REF!,66,FALSE)="1"),(VLOOKUP(B132,#REF!,8,FALSE)="1")),"非公開",(VLOOKUP(B132,#REF!,30,"FALSE")))</f>
        <v>#REF!</v>
      </c>
      <c r="L132" s="13" t="e">
        <f>VLOOKUP(B132,#REF!,29,FALSE)</f>
        <v>#REF!</v>
      </c>
      <c r="M132" s="14" t="e">
        <f>IF(OR((VLOOKUP(B132,#REF!,66,FALSE)="1"),(VLOOKUP(B132,#REF!,8,FALSE)="1")),"非公開",(ROUNDDOWN(L132/K132,3)))</f>
        <v>#REF!</v>
      </c>
      <c r="N132" s="15"/>
      <c r="O132" s="15"/>
      <c r="P132" s="15"/>
      <c r="Q132" s="15"/>
      <c r="R132" s="16"/>
    </row>
    <row r="133" spans="1:18" ht="60" customHeight="1" x14ac:dyDescent="0.15">
      <c r="A133" s="7" t="e">
        <f>VLOOKUP(B133,#REF!,75,FALSE)</f>
        <v>#REF!</v>
      </c>
      <c r="B133" s="8" t="s">
        <v>62</v>
      </c>
      <c r="C133" s="8" t="e">
        <f>VLOOKUP(B133,#REF!,76,FALSE)</f>
        <v>#REF!</v>
      </c>
      <c r="D133" s="8" t="e">
        <f t="shared" si="3"/>
        <v>#REF!</v>
      </c>
      <c r="E133" s="9" t="e">
        <f>VLOOKUP(B133,#REF!,9,FALSE)&amp;CHAR(10)&amp;(DBCS(VLOOKUP(B133,#REF!,11,FALSE))&amp;(DBCS(VLOOKUP(B133,#REF!,10,FALSE))))</f>
        <v>#REF!</v>
      </c>
      <c r="F133" s="9" t="e">
        <f>IF(VLOOKUP(B133,#REF!,63,FALSE)="01","航空自衛隊第２補給処調達部長　村岡　良雄","航空自衛隊第２補給処調達部長代理調達管理課長　奥山　英樹")</f>
        <v>#REF!</v>
      </c>
      <c r="G133" s="10" t="e">
        <f>DATEVALUE(VLOOKUP(B133,#REF!,21,FALSE))</f>
        <v>#REF!</v>
      </c>
      <c r="H133" s="9" t="e">
        <f>VLOOKUP(B133,#REF!,18,FALSE)&amp;CHAR(10)&amp;(VLOOKUP(B133,#REF!,19,FALSE))</f>
        <v>#REF!</v>
      </c>
      <c r="I133" s="11" t="e">
        <f>VLOOKUP(H133,#REF!,2,FALSE)</f>
        <v>#REF!</v>
      </c>
      <c r="J133" s="12" t="e">
        <f>VLOOKUP(B133,#REF!,67,FALSE)</f>
        <v>#REF!</v>
      </c>
      <c r="K133" s="13" t="e">
        <f>IF(OR((VLOOKUP(B133,#REF!,66,FALSE)="1"),(VLOOKUP(B133,#REF!,8,FALSE)="1")),"非公開",(VLOOKUP(B133,#REF!,30,"FALSE")))</f>
        <v>#REF!</v>
      </c>
      <c r="L133" s="13" t="e">
        <f>VLOOKUP(B133,#REF!,29,FALSE)</f>
        <v>#REF!</v>
      </c>
      <c r="M133" s="14" t="e">
        <f>IF(OR((VLOOKUP(B133,#REF!,66,FALSE)="1"),(VLOOKUP(B133,#REF!,8,FALSE)="1")),"非公開",(ROUNDDOWN(L133/K133,3)))</f>
        <v>#REF!</v>
      </c>
      <c r="N133" s="15"/>
      <c r="O133" s="15"/>
      <c r="P133" s="15"/>
      <c r="Q133" s="15"/>
      <c r="R133" s="16"/>
    </row>
    <row r="134" spans="1:18" ht="60" customHeight="1" x14ac:dyDescent="0.15">
      <c r="A134" s="7" t="e">
        <f>VLOOKUP(B134,#REF!,75,FALSE)</f>
        <v>#REF!</v>
      </c>
      <c r="B134" s="8" t="s">
        <v>63</v>
      </c>
      <c r="C134" s="8" t="e">
        <f>VLOOKUP(B134,#REF!,76,FALSE)</f>
        <v>#REF!</v>
      </c>
      <c r="D134" s="8" t="e">
        <f t="shared" si="3"/>
        <v>#REF!</v>
      </c>
      <c r="E134" s="9" t="e">
        <f>VLOOKUP(B134,#REF!,9,FALSE)&amp;CHAR(10)&amp;(DBCS(VLOOKUP(B134,#REF!,11,FALSE))&amp;(DBCS(VLOOKUP(B134,#REF!,10,FALSE))))</f>
        <v>#REF!</v>
      </c>
      <c r="F134" s="9" t="e">
        <f>IF(VLOOKUP(B134,#REF!,63,FALSE)="01","航空自衛隊第２補給処調達部長　村岡　良雄","航空自衛隊第２補給処調達部長代理調達管理課長　奥山　英樹")</f>
        <v>#REF!</v>
      </c>
      <c r="G134" s="10" t="e">
        <f>DATEVALUE(VLOOKUP(B134,#REF!,21,FALSE))</f>
        <v>#REF!</v>
      </c>
      <c r="H134" s="9" t="e">
        <f>VLOOKUP(B134,#REF!,18,FALSE)&amp;CHAR(10)&amp;(VLOOKUP(B134,#REF!,19,FALSE))</f>
        <v>#REF!</v>
      </c>
      <c r="I134" s="11" t="e">
        <f>VLOOKUP(H134,#REF!,2,FALSE)</f>
        <v>#REF!</v>
      </c>
      <c r="J134" s="12" t="e">
        <f>VLOOKUP(B134,#REF!,67,FALSE)</f>
        <v>#REF!</v>
      </c>
      <c r="K134" s="13" t="e">
        <f>IF(OR((VLOOKUP(B134,#REF!,66,FALSE)="1"),(VLOOKUP(B134,#REF!,8,FALSE)="1")),"非公開",(VLOOKUP(B134,#REF!,30,"FALSE")))</f>
        <v>#REF!</v>
      </c>
      <c r="L134" s="13" t="e">
        <f>VLOOKUP(B134,#REF!,29,FALSE)</f>
        <v>#REF!</v>
      </c>
      <c r="M134" s="14" t="e">
        <f>IF(OR((VLOOKUP(B134,#REF!,66,FALSE)="1"),(VLOOKUP(B134,#REF!,8,FALSE)="1")),"非公開",(ROUNDDOWN(L134/K134,3)))</f>
        <v>#REF!</v>
      </c>
      <c r="N134" s="15"/>
      <c r="O134" s="15"/>
      <c r="P134" s="15"/>
      <c r="Q134" s="15"/>
      <c r="R134" s="16"/>
    </row>
    <row r="135" spans="1:18" ht="60" customHeight="1" x14ac:dyDescent="0.15">
      <c r="A135" s="7" t="e">
        <f>VLOOKUP(B135,#REF!,75,FALSE)</f>
        <v>#REF!</v>
      </c>
      <c r="B135" s="8" t="s">
        <v>64</v>
      </c>
      <c r="C135" s="8" t="e">
        <f>VLOOKUP(B135,#REF!,76,FALSE)</f>
        <v>#REF!</v>
      </c>
      <c r="D135" s="8" t="e">
        <f t="shared" si="3"/>
        <v>#REF!</v>
      </c>
      <c r="E135" s="9" t="e">
        <f>VLOOKUP(B135,#REF!,9,FALSE)&amp;CHAR(10)&amp;(DBCS(VLOOKUP(B135,#REF!,11,FALSE))&amp;(DBCS(VLOOKUP(B135,#REF!,10,FALSE))))</f>
        <v>#REF!</v>
      </c>
      <c r="F135" s="9" t="e">
        <f>IF(VLOOKUP(B135,#REF!,63,FALSE)="01","航空自衛隊第２補給処調達部長　村岡　良雄","航空自衛隊第２補給処調達部長代理調達管理課長　奥山　英樹")</f>
        <v>#REF!</v>
      </c>
      <c r="G135" s="10" t="e">
        <f>DATEVALUE(VLOOKUP(B135,#REF!,21,FALSE))</f>
        <v>#REF!</v>
      </c>
      <c r="H135" s="9" t="e">
        <f>VLOOKUP(B135,#REF!,18,FALSE)&amp;CHAR(10)&amp;(VLOOKUP(B135,#REF!,19,FALSE))</f>
        <v>#REF!</v>
      </c>
      <c r="I135" s="11" t="e">
        <f>VLOOKUP(H135,#REF!,2,FALSE)</f>
        <v>#REF!</v>
      </c>
      <c r="J135" s="12" t="e">
        <f>VLOOKUP(B135,#REF!,67,FALSE)</f>
        <v>#REF!</v>
      </c>
      <c r="K135" s="13" t="e">
        <f>IF(OR((VLOOKUP(B135,#REF!,66,FALSE)="1"),(VLOOKUP(B135,#REF!,8,FALSE)="1")),"非公開",(VLOOKUP(B135,#REF!,30,"FALSE")))</f>
        <v>#REF!</v>
      </c>
      <c r="L135" s="13" t="e">
        <f>VLOOKUP(B135,#REF!,29,FALSE)</f>
        <v>#REF!</v>
      </c>
      <c r="M135" s="14" t="e">
        <f>IF(OR((VLOOKUP(B135,#REF!,66,FALSE)="1"),(VLOOKUP(B135,#REF!,8,FALSE)="1")),"非公開",(ROUNDDOWN(L135/K135,3)))</f>
        <v>#REF!</v>
      </c>
      <c r="N135" s="15"/>
      <c r="O135" s="15"/>
      <c r="P135" s="15"/>
      <c r="Q135" s="15"/>
      <c r="R135" s="16"/>
    </row>
    <row r="136" spans="1:18" ht="60" customHeight="1" x14ac:dyDescent="0.15">
      <c r="A136" s="7" t="e">
        <f>VLOOKUP(B136,#REF!,75,FALSE)</f>
        <v>#REF!</v>
      </c>
      <c r="B136" s="8" t="s">
        <v>65</v>
      </c>
      <c r="C136" s="8" t="e">
        <f>VLOOKUP(B136,#REF!,76,FALSE)</f>
        <v>#REF!</v>
      </c>
      <c r="D136" s="8" t="e">
        <f t="shared" si="3"/>
        <v>#REF!</v>
      </c>
      <c r="E136" s="9" t="e">
        <f>VLOOKUP(B136,#REF!,9,FALSE)&amp;CHAR(10)&amp;(DBCS(VLOOKUP(B136,#REF!,11,FALSE))&amp;(DBCS(VLOOKUP(B136,#REF!,10,FALSE))))</f>
        <v>#REF!</v>
      </c>
      <c r="F136" s="9" t="e">
        <f>IF(VLOOKUP(B136,#REF!,63,FALSE)="01","航空自衛隊第２補給処調達部長　村岡　良雄","航空自衛隊第２補給処調達部長代理調達管理課長　奥山　英樹")</f>
        <v>#REF!</v>
      </c>
      <c r="G136" s="10" t="e">
        <f>DATEVALUE(VLOOKUP(B136,#REF!,21,FALSE))</f>
        <v>#REF!</v>
      </c>
      <c r="H136" s="9" t="e">
        <f>VLOOKUP(B136,#REF!,18,FALSE)&amp;CHAR(10)&amp;(VLOOKUP(B136,#REF!,19,FALSE))</f>
        <v>#REF!</v>
      </c>
      <c r="I136" s="11" t="e">
        <f>VLOOKUP(H136,#REF!,2,FALSE)</f>
        <v>#REF!</v>
      </c>
      <c r="J136" s="12" t="e">
        <f>VLOOKUP(B136,#REF!,67,FALSE)</f>
        <v>#REF!</v>
      </c>
      <c r="K136" s="13" t="e">
        <f>IF(OR((VLOOKUP(B136,#REF!,66,FALSE)="1"),(VLOOKUP(B136,#REF!,8,FALSE)="1")),"非公開",(VLOOKUP(B136,#REF!,30,"FALSE")))</f>
        <v>#REF!</v>
      </c>
      <c r="L136" s="13" t="e">
        <f>VLOOKUP(B136,#REF!,29,FALSE)</f>
        <v>#REF!</v>
      </c>
      <c r="M136" s="14" t="e">
        <f>IF(OR((VLOOKUP(B136,#REF!,66,FALSE)="1"),(VLOOKUP(B136,#REF!,8,FALSE)="1")),"非公開",(ROUNDDOWN(L136/K136,3)))</f>
        <v>#REF!</v>
      </c>
      <c r="N136" s="15"/>
      <c r="O136" s="15"/>
      <c r="P136" s="15"/>
      <c r="Q136" s="15"/>
      <c r="R136" s="16"/>
    </row>
    <row r="137" spans="1:18" ht="60" customHeight="1" x14ac:dyDescent="0.15">
      <c r="A137" s="7" t="e">
        <f>VLOOKUP(B137,#REF!,75,FALSE)</f>
        <v>#REF!</v>
      </c>
      <c r="B137" s="8" t="s">
        <v>66</v>
      </c>
      <c r="C137" s="8" t="e">
        <f>VLOOKUP(B137,#REF!,76,FALSE)</f>
        <v>#REF!</v>
      </c>
      <c r="D137" s="8" t="e">
        <f t="shared" si="3"/>
        <v>#REF!</v>
      </c>
      <c r="E137" s="9" t="e">
        <f>VLOOKUP(B137,#REF!,9,FALSE)&amp;CHAR(10)&amp;(DBCS(VLOOKUP(B137,#REF!,11,FALSE))&amp;(DBCS(VLOOKUP(B137,#REF!,10,FALSE))))</f>
        <v>#REF!</v>
      </c>
      <c r="F137" s="9" t="e">
        <f>IF(VLOOKUP(B137,#REF!,63,FALSE)="01","航空自衛隊第２補給処調達部長　村岡　良雄","航空自衛隊第２補給処調達部長代理調達管理課長　奥山　英樹")</f>
        <v>#REF!</v>
      </c>
      <c r="G137" s="10" t="e">
        <f>DATEVALUE(VLOOKUP(B137,#REF!,21,FALSE))</f>
        <v>#REF!</v>
      </c>
      <c r="H137" s="9" t="e">
        <f>VLOOKUP(B137,#REF!,18,FALSE)&amp;CHAR(10)&amp;(VLOOKUP(B137,#REF!,19,FALSE))</f>
        <v>#REF!</v>
      </c>
      <c r="I137" s="11" t="e">
        <f>VLOOKUP(H137,#REF!,2,FALSE)</f>
        <v>#REF!</v>
      </c>
      <c r="J137" s="12" t="e">
        <f>VLOOKUP(B137,#REF!,67,FALSE)</f>
        <v>#REF!</v>
      </c>
      <c r="K137" s="13" t="e">
        <f>IF(OR((VLOOKUP(B137,#REF!,66,FALSE)="1"),(VLOOKUP(B137,#REF!,8,FALSE)="1")),"非公開",(VLOOKUP(B137,#REF!,30,"FALSE")))</f>
        <v>#REF!</v>
      </c>
      <c r="L137" s="13" t="e">
        <f>VLOOKUP(B137,#REF!,29,FALSE)</f>
        <v>#REF!</v>
      </c>
      <c r="M137" s="14" t="e">
        <f>IF(OR((VLOOKUP(B137,#REF!,66,FALSE)="1"),(VLOOKUP(B137,#REF!,8,FALSE)="1")),"非公開",(ROUNDDOWN(L137/K137,3)))</f>
        <v>#REF!</v>
      </c>
      <c r="N137" s="15"/>
      <c r="O137" s="15"/>
      <c r="P137" s="15"/>
      <c r="Q137" s="15"/>
      <c r="R137" s="16"/>
    </row>
    <row r="138" spans="1:18" ht="60" customHeight="1" x14ac:dyDescent="0.15">
      <c r="A138" s="7" t="e">
        <f>VLOOKUP(B138,#REF!,75,FALSE)</f>
        <v>#REF!</v>
      </c>
      <c r="B138" s="8" t="s">
        <v>67</v>
      </c>
      <c r="C138" s="8" t="e">
        <f>VLOOKUP(B138,#REF!,76,FALSE)</f>
        <v>#REF!</v>
      </c>
      <c r="D138" s="8" t="e">
        <f t="shared" si="3"/>
        <v>#REF!</v>
      </c>
      <c r="E138" s="9" t="e">
        <f>VLOOKUP(B138,#REF!,9,FALSE)&amp;CHAR(10)&amp;(DBCS(VLOOKUP(B138,#REF!,11,FALSE))&amp;(DBCS(VLOOKUP(B138,#REF!,10,FALSE))))</f>
        <v>#REF!</v>
      </c>
      <c r="F138" s="9" t="e">
        <f>IF(VLOOKUP(B138,#REF!,63,FALSE)="01","航空自衛隊第２補給処調達部長　村岡　良雄","航空自衛隊第２補給処調達部長代理調達管理課長　奥山　英樹")</f>
        <v>#REF!</v>
      </c>
      <c r="G138" s="10" t="e">
        <f>DATEVALUE(VLOOKUP(B138,#REF!,21,FALSE))</f>
        <v>#REF!</v>
      </c>
      <c r="H138" s="9" t="e">
        <f>VLOOKUP(B138,#REF!,18,FALSE)&amp;CHAR(10)&amp;(VLOOKUP(B138,#REF!,19,FALSE))</f>
        <v>#REF!</v>
      </c>
      <c r="I138" s="11" t="e">
        <f>VLOOKUP(H138,#REF!,2,FALSE)</f>
        <v>#REF!</v>
      </c>
      <c r="J138" s="12" t="e">
        <f>VLOOKUP(B138,#REF!,67,FALSE)</f>
        <v>#REF!</v>
      </c>
      <c r="K138" s="13" t="e">
        <f>IF(OR((VLOOKUP(B138,#REF!,66,FALSE)="1"),(VLOOKUP(B138,#REF!,8,FALSE)="1")),"非公開",(VLOOKUP(B138,#REF!,30,"FALSE")))</f>
        <v>#REF!</v>
      </c>
      <c r="L138" s="13" t="e">
        <f>VLOOKUP(B138,#REF!,29,FALSE)</f>
        <v>#REF!</v>
      </c>
      <c r="M138" s="14" t="e">
        <f>IF(OR((VLOOKUP(B138,#REF!,66,FALSE)="1"),(VLOOKUP(B138,#REF!,8,FALSE)="1")),"非公開",(ROUNDDOWN(L138/K138,3)))</f>
        <v>#REF!</v>
      </c>
      <c r="N138" s="15"/>
      <c r="O138" s="15"/>
      <c r="P138" s="15"/>
      <c r="Q138" s="15"/>
      <c r="R138" s="16"/>
    </row>
    <row r="139" spans="1:18" ht="60" customHeight="1" x14ac:dyDescent="0.15">
      <c r="A139" s="7" t="e">
        <f>VLOOKUP(B139,#REF!,75,FALSE)</f>
        <v>#REF!</v>
      </c>
      <c r="B139" s="8" t="s">
        <v>68</v>
      </c>
      <c r="C139" s="8" t="e">
        <f>VLOOKUP(B139,#REF!,76,FALSE)</f>
        <v>#REF!</v>
      </c>
      <c r="D139" s="8" t="e">
        <f t="shared" si="3"/>
        <v>#REF!</v>
      </c>
      <c r="E139" s="9" t="e">
        <f>VLOOKUP(B139,#REF!,9,FALSE)&amp;CHAR(10)&amp;(DBCS(VLOOKUP(B139,#REF!,11,FALSE))&amp;(DBCS(VLOOKUP(B139,#REF!,10,FALSE))))</f>
        <v>#REF!</v>
      </c>
      <c r="F139" s="9" t="e">
        <f>IF(VLOOKUP(B139,#REF!,63,FALSE)="01","航空自衛隊第２補給処調達部長　村岡　良雄","航空自衛隊第２補給処調達部長代理調達管理課長　奥山　英樹")</f>
        <v>#REF!</v>
      </c>
      <c r="G139" s="10" t="e">
        <f>DATEVALUE(VLOOKUP(B139,#REF!,21,FALSE))</f>
        <v>#REF!</v>
      </c>
      <c r="H139" s="9" t="e">
        <f>VLOOKUP(B139,#REF!,18,FALSE)&amp;CHAR(10)&amp;(VLOOKUP(B139,#REF!,19,FALSE))</f>
        <v>#REF!</v>
      </c>
      <c r="I139" s="11" t="e">
        <f>VLOOKUP(H139,#REF!,2,FALSE)</f>
        <v>#REF!</v>
      </c>
      <c r="J139" s="12" t="e">
        <f>VLOOKUP(B139,#REF!,67,FALSE)</f>
        <v>#REF!</v>
      </c>
      <c r="K139" s="13" t="e">
        <f>IF(OR((VLOOKUP(B139,#REF!,66,FALSE)="1"),(VLOOKUP(B139,#REF!,8,FALSE)="1")),"非公開",(VLOOKUP(B139,#REF!,30,"FALSE")))</f>
        <v>#REF!</v>
      </c>
      <c r="L139" s="13" t="e">
        <f>VLOOKUP(B139,#REF!,29,FALSE)</f>
        <v>#REF!</v>
      </c>
      <c r="M139" s="14" t="e">
        <f>IF(OR((VLOOKUP(B139,#REF!,66,FALSE)="1"),(VLOOKUP(B139,#REF!,8,FALSE)="1")),"非公開",(ROUNDDOWN(L139/K139,3)))</f>
        <v>#REF!</v>
      </c>
      <c r="N139" s="15"/>
      <c r="O139" s="15"/>
      <c r="P139" s="15"/>
      <c r="Q139" s="15"/>
      <c r="R139" s="16"/>
    </row>
    <row r="140" spans="1:18" ht="60" customHeight="1" x14ac:dyDescent="0.15">
      <c r="A140" s="7" t="e">
        <f>VLOOKUP(B140,#REF!,75,FALSE)</f>
        <v>#REF!</v>
      </c>
      <c r="B140" s="8" t="s">
        <v>69</v>
      </c>
      <c r="C140" s="8" t="e">
        <f>VLOOKUP(B140,#REF!,76,FALSE)</f>
        <v>#REF!</v>
      </c>
      <c r="D140" s="8" t="e">
        <f t="shared" si="3"/>
        <v>#REF!</v>
      </c>
      <c r="E140" s="9" t="e">
        <f>VLOOKUP(B140,#REF!,9,FALSE)&amp;CHAR(10)&amp;(DBCS(VLOOKUP(B140,#REF!,11,FALSE))&amp;(DBCS(VLOOKUP(B140,#REF!,10,FALSE))))</f>
        <v>#REF!</v>
      </c>
      <c r="F140" s="9" t="e">
        <f>IF(VLOOKUP(B140,#REF!,63,FALSE)="01","航空自衛隊第２補給処調達部長　村岡　良雄","航空自衛隊第２補給処調達部長代理調達管理課長　奥山　英樹")</f>
        <v>#REF!</v>
      </c>
      <c r="G140" s="10" t="e">
        <f>DATEVALUE(VLOOKUP(B140,#REF!,21,FALSE))</f>
        <v>#REF!</v>
      </c>
      <c r="H140" s="9" t="e">
        <f>VLOOKUP(B140,#REF!,18,FALSE)&amp;CHAR(10)&amp;(VLOOKUP(B140,#REF!,19,FALSE))</f>
        <v>#REF!</v>
      </c>
      <c r="I140" s="11" t="e">
        <f>VLOOKUP(H140,#REF!,2,FALSE)</f>
        <v>#REF!</v>
      </c>
      <c r="J140" s="12" t="e">
        <f>VLOOKUP(B140,#REF!,67,FALSE)</f>
        <v>#REF!</v>
      </c>
      <c r="K140" s="13" t="e">
        <f>IF(OR((VLOOKUP(B140,#REF!,66,FALSE)="1"),(VLOOKUP(B140,#REF!,8,FALSE)="1")),"非公開",(VLOOKUP(B140,#REF!,30,"FALSE")))</f>
        <v>#REF!</v>
      </c>
      <c r="L140" s="13" t="e">
        <f>VLOOKUP(B140,#REF!,29,FALSE)</f>
        <v>#REF!</v>
      </c>
      <c r="M140" s="14" t="e">
        <f>IF(OR((VLOOKUP(B140,#REF!,66,FALSE)="1"),(VLOOKUP(B140,#REF!,8,FALSE)="1")),"非公開",(ROUNDDOWN(L140/K140,3)))</f>
        <v>#REF!</v>
      </c>
      <c r="N140" s="15"/>
      <c r="O140" s="15"/>
      <c r="P140" s="15"/>
      <c r="Q140" s="15"/>
      <c r="R140" s="16"/>
    </row>
    <row r="141" spans="1:18" ht="60" customHeight="1" x14ac:dyDescent="0.15">
      <c r="A141" s="7" t="e">
        <f>VLOOKUP(B141,#REF!,75,FALSE)</f>
        <v>#REF!</v>
      </c>
      <c r="B141" s="8" t="s">
        <v>70</v>
      </c>
      <c r="C141" s="8" t="e">
        <f>VLOOKUP(B141,#REF!,76,FALSE)</f>
        <v>#REF!</v>
      </c>
      <c r="D141" s="8" t="e">
        <f t="shared" si="3"/>
        <v>#REF!</v>
      </c>
      <c r="E141" s="9" t="e">
        <f>VLOOKUP(B141,#REF!,9,FALSE)&amp;CHAR(10)&amp;(DBCS(VLOOKUP(B141,#REF!,11,FALSE))&amp;(DBCS(VLOOKUP(B141,#REF!,10,FALSE))))</f>
        <v>#REF!</v>
      </c>
      <c r="F141" s="9" t="e">
        <f>IF(VLOOKUP(B141,#REF!,63,FALSE)="01","航空自衛隊第２補給処調達部長　村岡　良雄","航空自衛隊第２補給処調達部長代理調達管理課長　奥山　英樹")</f>
        <v>#REF!</v>
      </c>
      <c r="G141" s="10" t="e">
        <f>DATEVALUE(VLOOKUP(B141,#REF!,21,FALSE))</f>
        <v>#REF!</v>
      </c>
      <c r="H141" s="9" t="e">
        <f>VLOOKUP(B141,#REF!,18,FALSE)&amp;CHAR(10)&amp;(VLOOKUP(B141,#REF!,19,FALSE))</f>
        <v>#REF!</v>
      </c>
      <c r="I141" s="11" t="e">
        <f>VLOOKUP(H141,#REF!,2,FALSE)</f>
        <v>#REF!</v>
      </c>
      <c r="J141" s="12" t="e">
        <f>VLOOKUP(B141,#REF!,67,FALSE)</f>
        <v>#REF!</v>
      </c>
      <c r="K141" s="13" t="e">
        <f>IF(OR((VLOOKUP(B141,#REF!,66,FALSE)="1"),(VLOOKUP(B141,#REF!,8,FALSE)="1")),"非公開",(VLOOKUP(B141,#REF!,30,"FALSE")))</f>
        <v>#REF!</v>
      </c>
      <c r="L141" s="13" t="e">
        <f>VLOOKUP(B141,#REF!,29,FALSE)</f>
        <v>#REF!</v>
      </c>
      <c r="M141" s="14" t="e">
        <f>IF(OR((VLOOKUP(B141,#REF!,66,FALSE)="1"),(VLOOKUP(B141,#REF!,8,FALSE)="1")),"非公開",(ROUNDDOWN(L141/K141,3)))</f>
        <v>#REF!</v>
      </c>
      <c r="N141" s="15"/>
      <c r="O141" s="15"/>
      <c r="P141" s="15"/>
      <c r="Q141" s="15"/>
      <c r="R141" s="16"/>
    </row>
    <row r="142" spans="1:18" ht="60" customHeight="1" x14ac:dyDescent="0.15">
      <c r="A142" s="7" t="e">
        <f>VLOOKUP(B142,#REF!,75,FALSE)</f>
        <v>#REF!</v>
      </c>
      <c r="B142" s="8" t="s">
        <v>71</v>
      </c>
      <c r="C142" s="8" t="e">
        <f>VLOOKUP(B142,#REF!,76,FALSE)</f>
        <v>#REF!</v>
      </c>
      <c r="D142" s="8" t="e">
        <f t="shared" si="3"/>
        <v>#REF!</v>
      </c>
      <c r="E142" s="9" t="e">
        <f>VLOOKUP(B142,#REF!,9,FALSE)&amp;CHAR(10)&amp;(DBCS(VLOOKUP(B142,#REF!,11,FALSE))&amp;(DBCS(VLOOKUP(B142,#REF!,10,FALSE))))</f>
        <v>#REF!</v>
      </c>
      <c r="F142" s="9" t="e">
        <f>IF(VLOOKUP(B142,#REF!,63,FALSE)="01","航空自衛隊第２補給処調達部長　村岡　良雄","航空自衛隊第２補給処調達部長代理調達管理課長　奥山　英樹")</f>
        <v>#REF!</v>
      </c>
      <c r="G142" s="10" t="e">
        <f>DATEVALUE(VLOOKUP(B142,#REF!,21,FALSE))</f>
        <v>#REF!</v>
      </c>
      <c r="H142" s="9" t="e">
        <f>VLOOKUP(B142,#REF!,18,FALSE)&amp;CHAR(10)&amp;(VLOOKUP(B142,#REF!,19,FALSE))</f>
        <v>#REF!</v>
      </c>
      <c r="I142" s="11" t="e">
        <f>VLOOKUP(H142,#REF!,2,FALSE)</f>
        <v>#REF!</v>
      </c>
      <c r="J142" s="12" t="e">
        <f>VLOOKUP(B142,#REF!,67,FALSE)</f>
        <v>#REF!</v>
      </c>
      <c r="K142" s="13" t="e">
        <f>IF(OR((VLOOKUP(B142,#REF!,66,FALSE)="1"),(VLOOKUP(B142,#REF!,8,FALSE)="1")),"非公開",(VLOOKUP(B142,#REF!,30,"FALSE")))</f>
        <v>#REF!</v>
      </c>
      <c r="L142" s="13" t="e">
        <f>VLOOKUP(B142,#REF!,29,FALSE)</f>
        <v>#REF!</v>
      </c>
      <c r="M142" s="14" t="e">
        <f>IF(OR((VLOOKUP(B142,#REF!,66,FALSE)="1"),(VLOOKUP(B142,#REF!,8,FALSE)="1")),"非公開",(ROUNDDOWN(L142/K142,3)))</f>
        <v>#REF!</v>
      </c>
      <c r="N142" s="15"/>
      <c r="O142" s="15"/>
      <c r="P142" s="15"/>
      <c r="Q142" s="15"/>
      <c r="R142" s="16"/>
    </row>
    <row r="143" spans="1:18" ht="60" customHeight="1" x14ac:dyDescent="0.15">
      <c r="A143" s="7" t="e">
        <f>VLOOKUP(B143,#REF!,75,FALSE)</f>
        <v>#REF!</v>
      </c>
      <c r="B143" s="8" t="s">
        <v>72</v>
      </c>
      <c r="C143" s="8" t="e">
        <f>VLOOKUP(B143,#REF!,76,FALSE)</f>
        <v>#REF!</v>
      </c>
      <c r="D143" s="8" t="e">
        <f t="shared" si="3"/>
        <v>#REF!</v>
      </c>
      <c r="E143" s="9" t="e">
        <f>VLOOKUP(B143,#REF!,9,FALSE)&amp;CHAR(10)&amp;(DBCS(VLOOKUP(B143,#REF!,11,FALSE))&amp;(DBCS(VLOOKUP(B143,#REF!,10,FALSE))))</f>
        <v>#REF!</v>
      </c>
      <c r="F143" s="9" t="e">
        <f>IF(VLOOKUP(B143,#REF!,63,FALSE)="01","航空自衛隊第２補給処調達部長　村岡　良雄","航空自衛隊第２補給処調達部長代理調達管理課長　奥山　英樹")</f>
        <v>#REF!</v>
      </c>
      <c r="G143" s="10" t="e">
        <f>DATEVALUE(VLOOKUP(B143,#REF!,21,FALSE))</f>
        <v>#REF!</v>
      </c>
      <c r="H143" s="9" t="e">
        <f>VLOOKUP(B143,#REF!,18,FALSE)&amp;CHAR(10)&amp;(VLOOKUP(B143,#REF!,19,FALSE))</f>
        <v>#REF!</v>
      </c>
      <c r="I143" s="11" t="e">
        <f>VLOOKUP(H143,#REF!,2,FALSE)</f>
        <v>#REF!</v>
      </c>
      <c r="J143" s="12" t="e">
        <f>VLOOKUP(B143,#REF!,67,FALSE)</f>
        <v>#REF!</v>
      </c>
      <c r="K143" s="13" t="e">
        <f>IF(OR((VLOOKUP(B143,#REF!,66,FALSE)="1"),(VLOOKUP(B143,#REF!,8,FALSE)="1")),"非公開",(VLOOKUP(B143,#REF!,30,"FALSE")))</f>
        <v>#REF!</v>
      </c>
      <c r="L143" s="13" t="e">
        <f>VLOOKUP(B143,#REF!,29,FALSE)</f>
        <v>#REF!</v>
      </c>
      <c r="M143" s="14" t="e">
        <f>IF(OR((VLOOKUP(B143,#REF!,66,FALSE)="1"),(VLOOKUP(B143,#REF!,8,FALSE)="1")),"非公開",(ROUNDDOWN(L143/K143,3)))</f>
        <v>#REF!</v>
      </c>
      <c r="N143" s="15"/>
      <c r="O143" s="15"/>
      <c r="P143" s="15"/>
      <c r="Q143" s="15"/>
      <c r="R143" s="16"/>
    </row>
    <row r="144" spans="1:18" ht="60" customHeight="1" x14ac:dyDescent="0.15">
      <c r="A144" s="7" t="e">
        <f>VLOOKUP(B144,#REF!,75,FALSE)</f>
        <v>#REF!</v>
      </c>
      <c r="B144" s="8" t="s">
        <v>73</v>
      </c>
      <c r="C144" s="8" t="e">
        <f>VLOOKUP(B144,#REF!,76,FALSE)</f>
        <v>#REF!</v>
      </c>
      <c r="D144" s="8" t="e">
        <f t="shared" si="3"/>
        <v>#REF!</v>
      </c>
      <c r="E144" s="9" t="e">
        <f>VLOOKUP(B144,#REF!,9,FALSE)&amp;CHAR(10)&amp;(DBCS(VLOOKUP(B144,#REF!,11,FALSE))&amp;(DBCS(VLOOKUP(B144,#REF!,10,FALSE))))</f>
        <v>#REF!</v>
      </c>
      <c r="F144" s="9" t="e">
        <f>IF(VLOOKUP(B144,#REF!,63,FALSE)="01","航空自衛隊第２補給処調達部長　村岡　良雄","航空自衛隊第２補給処調達部長代理調達管理課長　奥山　英樹")</f>
        <v>#REF!</v>
      </c>
      <c r="G144" s="10" t="e">
        <f>DATEVALUE(VLOOKUP(B144,#REF!,21,FALSE))</f>
        <v>#REF!</v>
      </c>
      <c r="H144" s="9" t="e">
        <f>VLOOKUP(B144,#REF!,18,FALSE)&amp;CHAR(10)&amp;(VLOOKUP(B144,#REF!,19,FALSE))</f>
        <v>#REF!</v>
      </c>
      <c r="I144" s="11" t="e">
        <f>VLOOKUP(H144,#REF!,2,FALSE)</f>
        <v>#REF!</v>
      </c>
      <c r="J144" s="12" t="e">
        <f>VLOOKUP(B144,#REF!,67,FALSE)</f>
        <v>#REF!</v>
      </c>
      <c r="K144" s="13" t="e">
        <f>IF(OR((VLOOKUP(B144,#REF!,66,FALSE)="1"),(VLOOKUP(B144,#REF!,8,FALSE)="1")),"非公開",(VLOOKUP(B144,#REF!,30,"FALSE")))</f>
        <v>#REF!</v>
      </c>
      <c r="L144" s="13" t="e">
        <f>VLOOKUP(B144,#REF!,29,FALSE)</f>
        <v>#REF!</v>
      </c>
      <c r="M144" s="14" t="e">
        <f>IF(OR((VLOOKUP(B144,#REF!,66,FALSE)="1"),(VLOOKUP(B144,#REF!,8,FALSE)="1")),"非公開",(ROUNDDOWN(L144/K144,3)))</f>
        <v>#REF!</v>
      </c>
      <c r="N144" s="15"/>
      <c r="O144" s="15"/>
      <c r="P144" s="15"/>
      <c r="Q144" s="15"/>
      <c r="R144" s="16"/>
    </row>
    <row r="145" spans="1:18" ht="60" customHeight="1" x14ac:dyDescent="0.15">
      <c r="A145" s="7" t="e">
        <f>VLOOKUP(B145,#REF!,75,FALSE)</f>
        <v>#REF!</v>
      </c>
      <c r="B145" s="8" t="s">
        <v>74</v>
      </c>
      <c r="C145" s="8" t="e">
        <f>VLOOKUP(B145,#REF!,76,FALSE)</f>
        <v>#REF!</v>
      </c>
      <c r="D145" s="8" t="e">
        <f t="shared" si="3"/>
        <v>#REF!</v>
      </c>
      <c r="E145" s="9" t="e">
        <f>VLOOKUP(B145,#REF!,9,FALSE)&amp;CHAR(10)&amp;(DBCS(VLOOKUP(B145,#REF!,11,FALSE))&amp;(DBCS(VLOOKUP(B145,#REF!,10,FALSE))))</f>
        <v>#REF!</v>
      </c>
      <c r="F145" s="9" t="e">
        <f>IF(VLOOKUP(B145,#REF!,63,FALSE)="01","航空自衛隊第２補給処調達部長　村岡　良雄","航空自衛隊第２補給処調達部長代理調達管理課長　奥山　英樹")</f>
        <v>#REF!</v>
      </c>
      <c r="G145" s="10" t="e">
        <f>DATEVALUE(VLOOKUP(B145,#REF!,21,FALSE))</f>
        <v>#REF!</v>
      </c>
      <c r="H145" s="9" t="e">
        <f>VLOOKUP(B145,#REF!,18,FALSE)&amp;CHAR(10)&amp;(VLOOKUP(B145,#REF!,19,FALSE))</f>
        <v>#REF!</v>
      </c>
      <c r="I145" s="11" t="e">
        <f>VLOOKUP(H145,#REF!,2,FALSE)</f>
        <v>#REF!</v>
      </c>
      <c r="J145" s="12" t="e">
        <f>VLOOKUP(B145,#REF!,67,FALSE)</f>
        <v>#REF!</v>
      </c>
      <c r="K145" s="13" t="e">
        <f>IF(OR((VLOOKUP(B145,#REF!,66,FALSE)="1"),(VLOOKUP(B145,#REF!,8,FALSE)="1")),"非公開",(VLOOKUP(B145,#REF!,30,"FALSE")))</f>
        <v>#REF!</v>
      </c>
      <c r="L145" s="13" t="e">
        <f>VLOOKUP(B145,#REF!,29,FALSE)</f>
        <v>#REF!</v>
      </c>
      <c r="M145" s="14" t="e">
        <f>IF(OR((VLOOKUP(B145,#REF!,66,FALSE)="1"),(VLOOKUP(B145,#REF!,8,FALSE)="1")),"非公開",(ROUNDDOWN(L145/K145,3)))</f>
        <v>#REF!</v>
      </c>
      <c r="N145" s="15"/>
      <c r="O145" s="15"/>
      <c r="P145" s="15"/>
      <c r="Q145" s="15"/>
      <c r="R145" s="16"/>
    </row>
    <row r="146" spans="1:18" ht="60" customHeight="1" x14ac:dyDescent="0.15">
      <c r="A146" s="7" t="e">
        <f>VLOOKUP(B146,#REF!,75,FALSE)</f>
        <v>#REF!</v>
      </c>
      <c r="B146" s="8" t="s">
        <v>75</v>
      </c>
      <c r="C146" s="8" t="e">
        <f>VLOOKUP(B146,#REF!,76,FALSE)</f>
        <v>#REF!</v>
      </c>
      <c r="D146" s="8" t="e">
        <f t="shared" si="3"/>
        <v>#REF!</v>
      </c>
      <c r="E146" s="9" t="e">
        <f>VLOOKUP(B146,#REF!,9,FALSE)&amp;CHAR(10)&amp;(DBCS(VLOOKUP(B146,#REF!,11,FALSE))&amp;(DBCS(VLOOKUP(B146,#REF!,10,FALSE))))</f>
        <v>#REF!</v>
      </c>
      <c r="F146" s="9" t="e">
        <f>IF(VLOOKUP(B146,#REF!,63,FALSE)="01","航空自衛隊第２補給処調達部長　村岡　良雄","航空自衛隊第２補給処調達部長代理調達管理課長　奥山　英樹")</f>
        <v>#REF!</v>
      </c>
      <c r="G146" s="10" t="e">
        <f>DATEVALUE(VLOOKUP(B146,#REF!,21,FALSE))</f>
        <v>#REF!</v>
      </c>
      <c r="H146" s="9" t="e">
        <f>VLOOKUP(B146,#REF!,18,FALSE)&amp;CHAR(10)&amp;(VLOOKUP(B146,#REF!,19,FALSE))</f>
        <v>#REF!</v>
      </c>
      <c r="I146" s="11" t="e">
        <f>VLOOKUP(H146,#REF!,2,FALSE)</f>
        <v>#REF!</v>
      </c>
      <c r="J146" s="12" t="e">
        <f>VLOOKUP(B146,#REF!,67,FALSE)</f>
        <v>#REF!</v>
      </c>
      <c r="K146" s="13" t="e">
        <f>IF(OR((VLOOKUP(B146,#REF!,66,FALSE)="1"),(VLOOKUP(B146,#REF!,8,FALSE)="1")),"非公開",(VLOOKUP(B146,#REF!,30,"FALSE")))</f>
        <v>#REF!</v>
      </c>
      <c r="L146" s="13" t="e">
        <f>VLOOKUP(B146,#REF!,29,FALSE)</f>
        <v>#REF!</v>
      </c>
      <c r="M146" s="14" t="e">
        <f>IF(OR((VLOOKUP(B146,#REF!,66,FALSE)="1"),(VLOOKUP(B146,#REF!,8,FALSE)="1")),"非公開",(ROUNDDOWN(L146/K146,3)))</f>
        <v>#REF!</v>
      </c>
      <c r="N146" s="15"/>
      <c r="O146" s="15"/>
      <c r="P146" s="15"/>
      <c r="Q146" s="15"/>
      <c r="R146" s="16"/>
    </row>
    <row r="147" spans="1:18" ht="60" customHeight="1" x14ac:dyDescent="0.15">
      <c r="A147" s="7" t="e">
        <f>VLOOKUP(B147,#REF!,75,FALSE)</f>
        <v>#REF!</v>
      </c>
      <c r="B147" s="8" t="s">
        <v>76</v>
      </c>
      <c r="C147" s="8" t="e">
        <f>VLOOKUP(B147,#REF!,76,FALSE)</f>
        <v>#REF!</v>
      </c>
      <c r="D147" s="8" t="e">
        <f t="shared" si="3"/>
        <v>#REF!</v>
      </c>
      <c r="E147" s="9" t="e">
        <f>VLOOKUP(B147,#REF!,9,FALSE)&amp;CHAR(10)&amp;(DBCS(VLOOKUP(B147,#REF!,11,FALSE))&amp;(DBCS(VLOOKUP(B147,#REF!,10,FALSE))))</f>
        <v>#REF!</v>
      </c>
      <c r="F147" s="9" t="e">
        <f>IF(VLOOKUP(B147,#REF!,63,FALSE)="01","航空自衛隊第２補給処調達部長　村岡　良雄","航空自衛隊第２補給処調達部長代理調達管理課長　奥山　英樹")</f>
        <v>#REF!</v>
      </c>
      <c r="G147" s="10" t="e">
        <f>DATEVALUE(VLOOKUP(B147,#REF!,21,FALSE))</f>
        <v>#REF!</v>
      </c>
      <c r="H147" s="9" t="e">
        <f>VLOOKUP(B147,#REF!,18,FALSE)&amp;CHAR(10)&amp;(VLOOKUP(B147,#REF!,19,FALSE))</f>
        <v>#REF!</v>
      </c>
      <c r="I147" s="11" t="e">
        <f>VLOOKUP(H147,#REF!,2,FALSE)</f>
        <v>#REF!</v>
      </c>
      <c r="J147" s="12" t="e">
        <f>VLOOKUP(B147,#REF!,67,FALSE)</f>
        <v>#REF!</v>
      </c>
      <c r="K147" s="13" t="e">
        <f>IF(OR((VLOOKUP(B147,#REF!,66,FALSE)="1"),(VLOOKUP(B147,#REF!,8,FALSE)="1")),"非公開",(VLOOKUP(B147,#REF!,30,"FALSE")))</f>
        <v>#REF!</v>
      </c>
      <c r="L147" s="13" t="e">
        <f>VLOOKUP(B147,#REF!,29,FALSE)</f>
        <v>#REF!</v>
      </c>
      <c r="M147" s="14" t="e">
        <f>IF(OR((VLOOKUP(B147,#REF!,66,FALSE)="1"),(VLOOKUP(B147,#REF!,8,FALSE)="1")),"非公開",(ROUNDDOWN(L147/K147,3)))</f>
        <v>#REF!</v>
      </c>
      <c r="N147" s="15"/>
      <c r="O147" s="15"/>
      <c r="P147" s="15"/>
      <c r="Q147" s="15"/>
      <c r="R147" s="16"/>
    </row>
    <row r="148" spans="1:18" ht="60" customHeight="1" x14ac:dyDescent="0.15">
      <c r="A148" s="7" t="e">
        <f>VLOOKUP(B148,#REF!,75,FALSE)</f>
        <v>#REF!</v>
      </c>
      <c r="B148" s="8" t="s">
        <v>77</v>
      </c>
      <c r="C148" s="8" t="e">
        <f>VLOOKUP(B148,#REF!,76,FALSE)</f>
        <v>#REF!</v>
      </c>
      <c r="D148" s="8" t="e">
        <f t="shared" si="3"/>
        <v>#REF!</v>
      </c>
      <c r="E148" s="9" t="e">
        <f>VLOOKUP(B148,#REF!,9,FALSE)&amp;CHAR(10)&amp;(DBCS(VLOOKUP(B148,#REF!,11,FALSE))&amp;(DBCS(VLOOKUP(B148,#REF!,10,FALSE))))</f>
        <v>#REF!</v>
      </c>
      <c r="F148" s="9" t="e">
        <f>IF(VLOOKUP(B148,#REF!,63,FALSE)="01","航空自衛隊第２補給処調達部長　村岡　良雄","航空自衛隊第２補給処調達部長代理調達管理課長　奥山　英樹")</f>
        <v>#REF!</v>
      </c>
      <c r="G148" s="10" t="e">
        <f>DATEVALUE(VLOOKUP(B148,#REF!,21,FALSE))</f>
        <v>#REF!</v>
      </c>
      <c r="H148" s="9" t="e">
        <f>VLOOKUP(B148,#REF!,18,FALSE)&amp;CHAR(10)&amp;(VLOOKUP(B148,#REF!,19,FALSE))</f>
        <v>#REF!</v>
      </c>
      <c r="I148" s="11" t="e">
        <f>VLOOKUP(H148,#REF!,2,FALSE)</f>
        <v>#REF!</v>
      </c>
      <c r="J148" s="12" t="e">
        <f>VLOOKUP(B148,#REF!,67,FALSE)</f>
        <v>#REF!</v>
      </c>
      <c r="K148" s="13" t="e">
        <f>IF(OR((VLOOKUP(B148,#REF!,66,FALSE)="1"),(VLOOKUP(B148,#REF!,8,FALSE)="1")),"非公開",(VLOOKUP(B148,#REF!,30,"FALSE")))</f>
        <v>#REF!</v>
      </c>
      <c r="L148" s="13" t="e">
        <f>VLOOKUP(B148,#REF!,29,FALSE)</f>
        <v>#REF!</v>
      </c>
      <c r="M148" s="14" t="e">
        <f>IF(OR((VLOOKUP(B148,#REF!,66,FALSE)="1"),(VLOOKUP(B148,#REF!,8,FALSE)="1")),"非公開",(ROUNDDOWN(L148/K148,3)))</f>
        <v>#REF!</v>
      </c>
      <c r="N148" s="15"/>
      <c r="O148" s="15"/>
      <c r="P148" s="15"/>
      <c r="Q148" s="15"/>
      <c r="R148" s="16"/>
    </row>
    <row r="149" spans="1:18" ht="60" customHeight="1" x14ac:dyDescent="0.15">
      <c r="A149" s="7" t="e">
        <f>VLOOKUP(B149,#REF!,75,FALSE)</f>
        <v>#REF!</v>
      </c>
      <c r="B149" s="8" t="s">
        <v>78</v>
      </c>
      <c r="C149" s="8" t="e">
        <f>VLOOKUP(B149,#REF!,76,FALSE)</f>
        <v>#REF!</v>
      </c>
      <c r="D149" s="8" t="e">
        <f t="shared" si="3"/>
        <v>#REF!</v>
      </c>
      <c r="E149" s="9" t="e">
        <f>VLOOKUP(B149,#REF!,9,FALSE)&amp;CHAR(10)&amp;(DBCS(VLOOKUP(B149,#REF!,11,FALSE))&amp;(DBCS(VLOOKUP(B149,#REF!,10,FALSE))))</f>
        <v>#REF!</v>
      </c>
      <c r="F149" s="9" t="e">
        <f>IF(VLOOKUP(B149,#REF!,63,FALSE)="01","航空自衛隊第２補給処調達部長　村岡　良雄","航空自衛隊第２補給処調達部長代理調達管理課長　奥山　英樹")</f>
        <v>#REF!</v>
      </c>
      <c r="G149" s="10" t="e">
        <f>DATEVALUE(VLOOKUP(B149,#REF!,21,FALSE))</f>
        <v>#REF!</v>
      </c>
      <c r="H149" s="9" t="e">
        <f>VLOOKUP(B149,#REF!,18,FALSE)&amp;CHAR(10)&amp;(VLOOKUP(B149,#REF!,19,FALSE))</f>
        <v>#REF!</v>
      </c>
      <c r="I149" s="11" t="e">
        <f>VLOOKUP(H149,#REF!,2,FALSE)</f>
        <v>#REF!</v>
      </c>
      <c r="J149" s="12" t="e">
        <f>VLOOKUP(B149,#REF!,67,FALSE)</f>
        <v>#REF!</v>
      </c>
      <c r="K149" s="13" t="e">
        <f>IF(OR((VLOOKUP(B149,#REF!,66,FALSE)="1"),(VLOOKUP(B149,#REF!,8,FALSE)="1")),"非公開",(VLOOKUP(B149,#REF!,30,"FALSE")))</f>
        <v>#REF!</v>
      </c>
      <c r="L149" s="13" t="e">
        <f>VLOOKUP(B149,#REF!,29,FALSE)</f>
        <v>#REF!</v>
      </c>
      <c r="M149" s="14" t="e">
        <f>IF(OR((VLOOKUP(B149,#REF!,66,FALSE)="1"),(VLOOKUP(B149,#REF!,8,FALSE)="1")),"非公開",(ROUNDDOWN(L149/K149,3)))</f>
        <v>#REF!</v>
      </c>
      <c r="N149" s="15"/>
      <c r="O149" s="15"/>
      <c r="P149" s="15"/>
      <c r="Q149" s="15"/>
      <c r="R149" s="16"/>
    </row>
    <row r="150" spans="1:18" ht="60" customHeight="1" x14ac:dyDescent="0.15">
      <c r="A150" s="7" t="e">
        <f>VLOOKUP(B150,#REF!,75,FALSE)</f>
        <v>#REF!</v>
      </c>
      <c r="B150" s="8" t="s">
        <v>79</v>
      </c>
      <c r="C150" s="8" t="e">
        <f>VLOOKUP(B150,#REF!,76,FALSE)</f>
        <v>#REF!</v>
      </c>
      <c r="D150" s="8" t="e">
        <f t="shared" si="3"/>
        <v>#REF!</v>
      </c>
      <c r="E150" s="9" t="e">
        <f>VLOOKUP(B150,#REF!,9,FALSE)&amp;CHAR(10)&amp;(DBCS(VLOOKUP(B150,#REF!,11,FALSE))&amp;(DBCS(VLOOKUP(B150,#REF!,10,FALSE))))</f>
        <v>#REF!</v>
      </c>
      <c r="F150" s="9" t="e">
        <f>IF(VLOOKUP(B150,#REF!,63,FALSE)="01","航空自衛隊第２補給処調達部長　村岡　良雄","航空自衛隊第２補給処調達部長代理調達管理課長　奥山　英樹")</f>
        <v>#REF!</v>
      </c>
      <c r="G150" s="10" t="e">
        <f>DATEVALUE(VLOOKUP(B150,#REF!,21,FALSE))</f>
        <v>#REF!</v>
      </c>
      <c r="H150" s="9" t="e">
        <f>VLOOKUP(B150,#REF!,18,FALSE)&amp;CHAR(10)&amp;(VLOOKUP(B150,#REF!,19,FALSE))</f>
        <v>#REF!</v>
      </c>
      <c r="I150" s="11" t="e">
        <f>VLOOKUP(H150,#REF!,2,FALSE)</f>
        <v>#REF!</v>
      </c>
      <c r="J150" s="12" t="e">
        <f>VLOOKUP(B150,#REF!,67,FALSE)</f>
        <v>#REF!</v>
      </c>
      <c r="K150" s="13" t="e">
        <f>IF(OR((VLOOKUP(B150,#REF!,66,FALSE)="1"),(VLOOKUP(B150,#REF!,8,FALSE)="1")),"非公開",(VLOOKUP(B150,#REF!,30,"FALSE")))</f>
        <v>#REF!</v>
      </c>
      <c r="L150" s="13" t="e">
        <f>VLOOKUP(B150,#REF!,29,FALSE)</f>
        <v>#REF!</v>
      </c>
      <c r="M150" s="14" t="e">
        <f>IF(OR((VLOOKUP(B150,#REF!,66,FALSE)="1"),(VLOOKUP(B150,#REF!,8,FALSE)="1")),"非公開",(ROUNDDOWN(L150/K150,3)))</f>
        <v>#REF!</v>
      </c>
      <c r="N150" s="15"/>
      <c r="O150" s="15"/>
      <c r="P150" s="15"/>
      <c r="Q150" s="15"/>
      <c r="R150" s="16"/>
    </row>
    <row r="151" spans="1:18" ht="60" customHeight="1" x14ac:dyDescent="0.15">
      <c r="A151" s="7" t="e">
        <f>VLOOKUP(B151,#REF!,75,FALSE)</f>
        <v>#REF!</v>
      </c>
      <c r="B151" s="8" t="s">
        <v>80</v>
      </c>
      <c r="C151" s="8" t="e">
        <f>VLOOKUP(B151,#REF!,76,FALSE)</f>
        <v>#REF!</v>
      </c>
      <c r="D151" s="8" t="e">
        <f t="shared" si="3"/>
        <v>#REF!</v>
      </c>
      <c r="E151" s="9" t="e">
        <f>VLOOKUP(B151,#REF!,9,FALSE)&amp;CHAR(10)&amp;(DBCS(VLOOKUP(B151,#REF!,11,FALSE))&amp;(DBCS(VLOOKUP(B151,#REF!,10,FALSE))))</f>
        <v>#REF!</v>
      </c>
      <c r="F151" s="9" t="e">
        <f>IF(VLOOKUP(B151,#REF!,63,FALSE)="01","航空自衛隊第２補給処調達部長　村岡　良雄","航空自衛隊第２補給処調達部長代理調達管理課長　奥山　英樹")</f>
        <v>#REF!</v>
      </c>
      <c r="G151" s="10" t="e">
        <f>DATEVALUE(VLOOKUP(B151,#REF!,21,FALSE))</f>
        <v>#REF!</v>
      </c>
      <c r="H151" s="9" t="e">
        <f>VLOOKUP(B151,#REF!,18,FALSE)&amp;CHAR(10)&amp;(VLOOKUP(B151,#REF!,19,FALSE))</f>
        <v>#REF!</v>
      </c>
      <c r="I151" s="11" t="e">
        <f>VLOOKUP(H151,#REF!,2,FALSE)</f>
        <v>#REF!</v>
      </c>
      <c r="J151" s="12" t="e">
        <f>VLOOKUP(B151,#REF!,67,FALSE)</f>
        <v>#REF!</v>
      </c>
      <c r="K151" s="13" t="e">
        <f>IF(OR((VLOOKUP(B151,#REF!,66,FALSE)="1"),(VLOOKUP(B151,#REF!,8,FALSE)="1")),"非公開",(VLOOKUP(B151,#REF!,30,"FALSE")))</f>
        <v>#REF!</v>
      </c>
      <c r="L151" s="13" t="e">
        <f>VLOOKUP(B151,#REF!,29,FALSE)</f>
        <v>#REF!</v>
      </c>
      <c r="M151" s="14" t="e">
        <f>IF(OR((VLOOKUP(B151,#REF!,66,FALSE)="1"),(VLOOKUP(B151,#REF!,8,FALSE)="1")),"非公開",(ROUNDDOWN(L151/K151,3)))</f>
        <v>#REF!</v>
      </c>
      <c r="N151" s="15"/>
      <c r="O151" s="15"/>
      <c r="P151" s="15"/>
      <c r="Q151" s="15"/>
      <c r="R151" s="16"/>
    </row>
    <row r="152" spans="1:18" ht="60" customHeight="1" x14ac:dyDescent="0.15">
      <c r="A152" s="7" t="e">
        <f>VLOOKUP(B152,#REF!,75,FALSE)</f>
        <v>#REF!</v>
      </c>
      <c r="B152" s="8" t="s">
        <v>81</v>
      </c>
      <c r="C152" s="8" t="e">
        <f>VLOOKUP(B152,#REF!,76,FALSE)</f>
        <v>#REF!</v>
      </c>
      <c r="D152" s="8" t="e">
        <f t="shared" si="3"/>
        <v>#REF!</v>
      </c>
      <c r="E152" s="9" t="e">
        <f>VLOOKUP(B152,#REF!,9,FALSE)&amp;CHAR(10)&amp;(DBCS(VLOOKUP(B152,#REF!,11,FALSE))&amp;(DBCS(VLOOKUP(B152,#REF!,10,FALSE))))</f>
        <v>#REF!</v>
      </c>
      <c r="F152" s="9" t="e">
        <f>IF(VLOOKUP(B152,#REF!,63,FALSE)="01","航空自衛隊第２補給処調達部長　村岡　良雄","航空自衛隊第２補給処調達部長代理調達管理課長　奥山　英樹")</f>
        <v>#REF!</v>
      </c>
      <c r="G152" s="10" t="e">
        <f>DATEVALUE(VLOOKUP(B152,#REF!,21,FALSE))</f>
        <v>#REF!</v>
      </c>
      <c r="H152" s="9" t="e">
        <f>VLOOKUP(B152,#REF!,18,FALSE)&amp;CHAR(10)&amp;(VLOOKUP(B152,#REF!,19,FALSE))</f>
        <v>#REF!</v>
      </c>
      <c r="I152" s="11" t="e">
        <f>VLOOKUP(H152,#REF!,2,FALSE)</f>
        <v>#REF!</v>
      </c>
      <c r="J152" s="12" t="e">
        <f>VLOOKUP(B152,#REF!,67,FALSE)</f>
        <v>#REF!</v>
      </c>
      <c r="K152" s="13" t="e">
        <f>IF(OR((VLOOKUP(B152,#REF!,66,FALSE)="1"),(VLOOKUP(B152,#REF!,8,FALSE)="1")),"非公開",(VLOOKUP(B152,#REF!,30,"FALSE")))</f>
        <v>#REF!</v>
      </c>
      <c r="L152" s="13" t="e">
        <f>VLOOKUP(B152,#REF!,29,FALSE)</f>
        <v>#REF!</v>
      </c>
      <c r="M152" s="14" t="e">
        <f>IF(OR((VLOOKUP(B152,#REF!,66,FALSE)="1"),(VLOOKUP(B152,#REF!,8,FALSE)="1")),"非公開",(ROUNDDOWN(L152/K152,3)))</f>
        <v>#REF!</v>
      </c>
      <c r="N152" s="15"/>
      <c r="O152" s="15"/>
      <c r="P152" s="15"/>
      <c r="Q152" s="15"/>
      <c r="R152" s="16"/>
    </row>
    <row r="153" spans="1:18" ht="60" customHeight="1" x14ac:dyDescent="0.15">
      <c r="A153" s="7" t="e">
        <f>VLOOKUP(B153,#REF!,75,FALSE)</f>
        <v>#REF!</v>
      </c>
      <c r="B153" s="8" t="s">
        <v>82</v>
      </c>
      <c r="C153" s="8" t="e">
        <f>VLOOKUP(B153,#REF!,76,FALSE)</f>
        <v>#REF!</v>
      </c>
      <c r="D153" s="8" t="e">
        <f t="shared" si="3"/>
        <v>#REF!</v>
      </c>
      <c r="E153" s="9" t="e">
        <f>VLOOKUP(B153,#REF!,9,FALSE)&amp;CHAR(10)&amp;(DBCS(VLOOKUP(B153,#REF!,11,FALSE))&amp;(DBCS(VLOOKUP(B153,#REF!,10,FALSE))))</f>
        <v>#REF!</v>
      </c>
      <c r="F153" s="9" t="e">
        <f>IF(VLOOKUP(B153,#REF!,63,FALSE)="01","航空自衛隊第２補給処調達部長　村岡　良雄","航空自衛隊第２補給処調達部長代理調達管理課長　奥山　英樹")</f>
        <v>#REF!</v>
      </c>
      <c r="G153" s="10" t="e">
        <f>DATEVALUE(VLOOKUP(B153,#REF!,21,FALSE))</f>
        <v>#REF!</v>
      </c>
      <c r="H153" s="9" t="e">
        <f>VLOOKUP(B153,#REF!,18,FALSE)&amp;CHAR(10)&amp;(VLOOKUP(B153,#REF!,19,FALSE))</f>
        <v>#REF!</v>
      </c>
      <c r="I153" s="11" t="e">
        <f>VLOOKUP(H153,#REF!,2,FALSE)</f>
        <v>#REF!</v>
      </c>
      <c r="J153" s="12" t="e">
        <f>VLOOKUP(B153,#REF!,67,FALSE)</f>
        <v>#REF!</v>
      </c>
      <c r="K153" s="13" t="e">
        <f>IF(OR((VLOOKUP(B153,#REF!,66,FALSE)="1"),(VLOOKUP(B153,#REF!,8,FALSE)="1")),"非公開",(VLOOKUP(B153,#REF!,30,"FALSE")))</f>
        <v>#REF!</v>
      </c>
      <c r="L153" s="13" t="e">
        <f>VLOOKUP(B153,#REF!,29,FALSE)</f>
        <v>#REF!</v>
      </c>
      <c r="M153" s="14" t="e">
        <f>IF(OR((VLOOKUP(B153,#REF!,66,FALSE)="1"),(VLOOKUP(B153,#REF!,8,FALSE)="1")),"非公開",(ROUNDDOWN(L153/K153,3)))</f>
        <v>#REF!</v>
      </c>
      <c r="N153" s="15"/>
      <c r="O153" s="15"/>
      <c r="P153" s="15"/>
      <c r="Q153" s="15"/>
      <c r="R153" s="16"/>
    </row>
    <row r="154" spans="1:18" ht="60" customHeight="1" x14ac:dyDescent="0.15">
      <c r="A154" s="7" t="e">
        <f>VLOOKUP(B154,#REF!,75,FALSE)</f>
        <v>#REF!</v>
      </c>
      <c r="B154" s="8" t="s">
        <v>83</v>
      </c>
      <c r="C154" s="8" t="e">
        <f>VLOOKUP(B154,#REF!,76,FALSE)</f>
        <v>#REF!</v>
      </c>
      <c r="D154" s="8" t="e">
        <f t="shared" si="3"/>
        <v>#REF!</v>
      </c>
      <c r="E154" s="9" t="e">
        <f>VLOOKUP(B154,#REF!,9,FALSE)&amp;CHAR(10)&amp;(DBCS(VLOOKUP(B154,#REF!,11,FALSE))&amp;(DBCS(VLOOKUP(B154,#REF!,10,FALSE))))</f>
        <v>#REF!</v>
      </c>
      <c r="F154" s="9" t="e">
        <f>IF(VLOOKUP(B154,#REF!,63,FALSE)="01","航空自衛隊第２補給処調達部長　村岡　良雄","航空自衛隊第２補給処調達部長代理調達管理課長　奥山　英樹")</f>
        <v>#REF!</v>
      </c>
      <c r="G154" s="10" t="e">
        <f>DATEVALUE(VLOOKUP(B154,#REF!,21,FALSE))</f>
        <v>#REF!</v>
      </c>
      <c r="H154" s="9" t="e">
        <f>VLOOKUP(B154,#REF!,18,FALSE)&amp;CHAR(10)&amp;(VLOOKUP(B154,#REF!,19,FALSE))</f>
        <v>#REF!</v>
      </c>
      <c r="I154" s="11" t="e">
        <f>VLOOKUP(H154,#REF!,2,FALSE)</f>
        <v>#REF!</v>
      </c>
      <c r="J154" s="12" t="e">
        <f>VLOOKUP(B154,#REF!,67,FALSE)</f>
        <v>#REF!</v>
      </c>
      <c r="K154" s="13" t="e">
        <f>IF(OR((VLOOKUP(B154,#REF!,66,FALSE)="1"),(VLOOKUP(B154,#REF!,8,FALSE)="1")),"非公開",(VLOOKUP(B154,#REF!,30,"FALSE")))</f>
        <v>#REF!</v>
      </c>
      <c r="L154" s="13" t="e">
        <f>VLOOKUP(B154,#REF!,29,FALSE)</f>
        <v>#REF!</v>
      </c>
      <c r="M154" s="14" t="e">
        <f>IF(OR((VLOOKUP(B154,#REF!,66,FALSE)="1"),(VLOOKUP(B154,#REF!,8,FALSE)="1")),"非公開",(ROUNDDOWN(L154/K154,3)))</f>
        <v>#REF!</v>
      </c>
      <c r="N154" s="15"/>
      <c r="O154" s="15"/>
      <c r="P154" s="15"/>
      <c r="Q154" s="15"/>
      <c r="R154" s="16"/>
    </row>
    <row r="155" spans="1:18" ht="60" customHeight="1" x14ac:dyDescent="0.15">
      <c r="A155" s="7" t="e">
        <f>VLOOKUP(B155,#REF!,75,FALSE)</f>
        <v>#REF!</v>
      </c>
      <c r="B155" s="8" t="s">
        <v>84</v>
      </c>
      <c r="C155" s="8" t="e">
        <f>VLOOKUP(B155,#REF!,76,FALSE)</f>
        <v>#REF!</v>
      </c>
      <c r="D155" s="8" t="e">
        <f t="shared" si="3"/>
        <v>#REF!</v>
      </c>
      <c r="E155" s="9" t="e">
        <f>VLOOKUP(B155,#REF!,9,FALSE)&amp;CHAR(10)&amp;(DBCS(VLOOKUP(B155,#REF!,11,FALSE))&amp;(DBCS(VLOOKUP(B155,#REF!,10,FALSE))))</f>
        <v>#REF!</v>
      </c>
      <c r="F155" s="9" t="e">
        <f>IF(VLOOKUP(B155,#REF!,63,FALSE)="01","航空自衛隊第２補給処調達部長　村岡　良雄","航空自衛隊第２補給処調達部長代理調達管理課長　奥山　英樹")</f>
        <v>#REF!</v>
      </c>
      <c r="G155" s="10" t="e">
        <f>DATEVALUE(VLOOKUP(B155,#REF!,21,FALSE))</f>
        <v>#REF!</v>
      </c>
      <c r="H155" s="9" t="e">
        <f>VLOOKUP(B155,#REF!,18,FALSE)&amp;CHAR(10)&amp;(VLOOKUP(B155,#REF!,19,FALSE))</f>
        <v>#REF!</v>
      </c>
      <c r="I155" s="11" t="e">
        <f>VLOOKUP(H155,#REF!,2,FALSE)</f>
        <v>#REF!</v>
      </c>
      <c r="J155" s="12" t="e">
        <f>VLOOKUP(B155,#REF!,67,FALSE)</f>
        <v>#REF!</v>
      </c>
      <c r="K155" s="13" t="e">
        <f>IF(OR((VLOOKUP(B155,#REF!,66,FALSE)="1"),(VLOOKUP(B155,#REF!,8,FALSE)="1")),"非公開",(VLOOKUP(B155,#REF!,30,"FALSE")))</f>
        <v>#REF!</v>
      </c>
      <c r="L155" s="13" t="e">
        <f>VLOOKUP(B155,#REF!,29,FALSE)</f>
        <v>#REF!</v>
      </c>
      <c r="M155" s="14" t="e">
        <f>IF(OR((VLOOKUP(B155,#REF!,66,FALSE)="1"),(VLOOKUP(B155,#REF!,8,FALSE)="1")),"非公開",(ROUNDDOWN(L155/K155,3)))</f>
        <v>#REF!</v>
      </c>
      <c r="N155" s="15"/>
      <c r="O155" s="15"/>
      <c r="P155" s="15"/>
      <c r="Q155" s="15"/>
      <c r="R155" s="16"/>
    </row>
    <row r="156" spans="1:18" ht="60" customHeight="1" x14ac:dyDescent="0.15">
      <c r="A156" s="7" t="e">
        <f>VLOOKUP(B156,#REF!,75,FALSE)</f>
        <v>#REF!</v>
      </c>
      <c r="B156" s="8" t="s">
        <v>85</v>
      </c>
      <c r="C156" s="8" t="e">
        <f>VLOOKUP(B156,#REF!,76,FALSE)</f>
        <v>#REF!</v>
      </c>
      <c r="D156" s="8" t="e">
        <f t="shared" si="3"/>
        <v>#REF!</v>
      </c>
      <c r="E156" s="9" t="e">
        <f>VLOOKUP(B156,#REF!,9,FALSE)&amp;CHAR(10)&amp;(DBCS(VLOOKUP(B156,#REF!,11,FALSE))&amp;(DBCS(VLOOKUP(B156,#REF!,10,FALSE))))</f>
        <v>#REF!</v>
      </c>
      <c r="F156" s="9" t="e">
        <f>IF(VLOOKUP(B156,#REF!,63,FALSE)="01","航空自衛隊第２補給処調達部長　村岡　良雄","航空自衛隊第２補給処調達部長代理調達管理課長　奥山　英樹")</f>
        <v>#REF!</v>
      </c>
      <c r="G156" s="10" t="e">
        <f>DATEVALUE(VLOOKUP(B156,#REF!,21,FALSE))</f>
        <v>#REF!</v>
      </c>
      <c r="H156" s="9" t="e">
        <f>VLOOKUP(B156,#REF!,18,FALSE)&amp;CHAR(10)&amp;(VLOOKUP(B156,#REF!,19,FALSE))</f>
        <v>#REF!</v>
      </c>
      <c r="I156" s="11" t="e">
        <f>VLOOKUP(H156,#REF!,2,FALSE)</f>
        <v>#REF!</v>
      </c>
      <c r="J156" s="12" t="e">
        <f>VLOOKUP(B156,#REF!,67,FALSE)</f>
        <v>#REF!</v>
      </c>
      <c r="K156" s="13" t="e">
        <f>IF(OR((VLOOKUP(B156,#REF!,66,FALSE)="1"),(VLOOKUP(B156,#REF!,8,FALSE)="1")),"非公開",(VLOOKUP(B156,#REF!,30,"FALSE")))</f>
        <v>#REF!</v>
      </c>
      <c r="L156" s="13" t="e">
        <f>VLOOKUP(B156,#REF!,29,FALSE)</f>
        <v>#REF!</v>
      </c>
      <c r="M156" s="14" t="e">
        <f>IF(OR((VLOOKUP(B156,#REF!,66,FALSE)="1"),(VLOOKUP(B156,#REF!,8,FALSE)="1")),"非公開",(ROUNDDOWN(L156/K156,3)))</f>
        <v>#REF!</v>
      </c>
      <c r="N156" s="15"/>
      <c r="O156" s="15"/>
      <c r="P156" s="15"/>
      <c r="Q156" s="15"/>
      <c r="R156" s="16"/>
    </row>
    <row r="157" spans="1:18" ht="60" customHeight="1" x14ac:dyDescent="0.15">
      <c r="A157" s="7" t="e">
        <f>VLOOKUP(B157,#REF!,75,FALSE)</f>
        <v>#REF!</v>
      </c>
      <c r="B157" s="8" t="s">
        <v>86</v>
      </c>
      <c r="C157" s="8" t="e">
        <f>VLOOKUP(B157,#REF!,76,FALSE)</f>
        <v>#REF!</v>
      </c>
      <c r="D157" s="8" t="e">
        <f t="shared" si="3"/>
        <v>#REF!</v>
      </c>
      <c r="E157" s="9" t="e">
        <f>VLOOKUP(B157,#REF!,9,FALSE)&amp;CHAR(10)&amp;(DBCS(VLOOKUP(B157,#REF!,11,FALSE))&amp;(DBCS(VLOOKUP(B157,#REF!,10,FALSE))))</f>
        <v>#REF!</v>
      </c>
      <c r="F157" s="9" t="e">
        <f>IF(VLOOKUP(B157,#REF!,63,FALSE)="01","航空自衛隊第２補給処調達部長　村岡　良雄","航空自衛隊第２補給処調達部長代理調達管理課長　奥山　英樹")</f>
        <v>#REF!</v>
      </c>
      <c r="G157" s="10" t="e">
        <f>DATEVALUE(VLOOKUP(B157,#REF!,21,FALSE))</f>
        <v>#REF!</v>
      </c>
      <c r="H157" s="9" t="e">
        <f>VLOOKUP(B157,#REF!,18,FALSE)&amp;CHAR(10)&amp;(VLOOKUP(B157,#REF!,19,FALSE))</f>
        <v>#REF!</v>
      </c>
      <c r="I157" s="11" t="e">
        <f>VLOOKUP(H157,#REF!,2,FALSE)</f>
        <v>#REF!</v>
      </c>
      <c r="J157" s="12" t="e">
        <f>VLOOKUP(B157,#REF!,67,FALSE)</f>
        <v>#REF!</v>
      </c>
      <c r="K157" s="13" t="e">
        <f>IF(OR((VLOOKUP(B157,#REF!,66,FALSE)="1"),(VLOOKUP(B157,#REF!,8,FALSE)="1")),"非公開",(VLOOKUP(B157,#REF!,30,"FALSE")))</f>
        <v>#REF!</v>
      </c>
      <c r="L157" s="13" t="e">
        <f>VLOOKUP(B157,#REF!,29,FALSE)</f>
        <v>#REF!</v>
      </c>
      <c r="M157" s="14" t="e">
        <f>IF(OR((VLOOKUP(B157,#REF!,66,FALSE)="1"),(VLOOKUP(B157,#REF!,8,FALSE)="1")),"非公開",(ROUNDDOWN(L157/K157,3)))</f>
        <v>#REF!</v>
      </c>
      <c r="N157" s="15"/>
      <c r="O157" s="15"/>
      <c r="P157" s="15"/>
      <c r="Q157" s="15"/>
      <c r="R157" s="16"/>
    </row>
    <row r="158" spans="1:18" ht="60" customHeight="1" x14ac:dyDescent="0.15">
      <c r="A158" s="7" t="e">
        <f>VLOOKUP(B158,#REF!,75,FALSE)</f>
        <v>#REF!</v>
      </c>
      <c r="B158" s="8" t="s">
        <v>87</v>
      </c>
      <c r="C158" s="8" t="e">
        <f>VLOOKUP(B158,#REF!,76,FALSE)</f>
        <v>#REF!</v>
      </c>
      <c r="D158" s="8" t="e">
        <f t="shared" si="3"/>
        <v>#REF!</v>
      </c>
      <c r="E158" s="9" t="e">
        <f>VLOOKUP(B158,#REF!,9,FALSE)&amp;CHAR(10)&amp;(DBCS(VLOOKUP(B158,#REF!,11,FALSE))&amp;(DBCS(VLOOKUP(B158,#REF!,10,FALSE))))</f>
        <v>#REF!</v>
      </c>
      <c r="F158" s="9" t="e">
        <f>IF(VLOOKUP(B158,#REF!,63,FALSE)="01","航空自衛隊第２補給処調達部長　村岡　良雄","航空自衛隊第２補給処調達部長代理調達管理課長　奥山　英樹")</f>
        <v>#REF!</v>
      </c>
      <c r="G158" s="10" t="e">
        <f>DATEVALUE(VLOOKUP(B158,#REF!,21,FALSE))</f>
        <v>#REF!</v>
      </c>
      <c r="H158" s="9" t="e">
        <f>VLOOKUP(B158,#REF!,18,FALSE)&amp;CHAR(10)&amp;(VLOOKUP(B158,#REF!,19,FALSE))</f>
        <v>#REF!</v>
      </c>
      <c r="I158" s="11" t="e">
        <f>VLOOKUP(H158,#REF!,2,FALSE)</f>
        <v>#REF!</v>
      </c>
      <c r="J158" s="12" t="e">
        <f>VLOOKUP(B158,#REF!,67,FALSE)</f>
        <v>#REF!</v>
      </c>
      <c r="K158" s="13" t="e">
        <f>IF(OR((VLOOKUP(B158,#REF!,66,FALSE)="1"),(VLOOKUP(B158,#REF!,8,FALSE)="1")),"非公開",(VLOOKUP(B158,#REF!,30,"FALSE")))</f>
        <v>#REF!</v>
      </c>
      <c r="L158" s="13" t="e">
        <f>VLOOKUP(B158,#REF!,29,FALSE)</f>
        <v>#REF!</v>
      </c>
      <c r="M158" s="14" t="e">
        <f>IF(OR((VLOOKUP(B158,#REF!,66,FALSE)="1"),(VLOOKUP(B158,#REF!,8,FALSE)="1")),"非公開",(ROUNDDOWN(L158/K158,3)))</f>
        <v>#REF!</v>
      </c>
      <c r="N158" s="15"/>
      <c r="O158" s="15"/>
      <c r="P158" s="15"/>
      <c r="Q158" s="15"/>
      <c r="R158" s="16"/>
    </row>
    <row r="159" spans="1:18" ht="60" customHeight="1" x14ac:dyDescent="0.15">
      <c r="A159" s="7" t="e">
        <f>VLOOKUP(B159,#REF!,75,FALSE)</f>
        <v>#REF!</v>
      </c>
      <c r="B159" s="8" t="s">
        <v>88</v>
      </c>
      <c r="C159" s="8" t="e">
        <f>VLOOKUP(B159,#REF!,76,FALSE)</f>
        <v>#REF!</v>
      </c>
      <c r="D159" s="8" t="e">
        <f t="shared" si="3"/>
        <v>#REF!</v>
      </c>
      <c r="E159" s="9" t="e">
        <f>VLOOKUP(B159,#REF!,9,FALSE)&amp;CHAR(10)&amp;(DBCS(VLOOKUP(B159,#REF!,11,FALSE))&amp;(DBCS(VLOOKUP(B159,#REF!,10,FALSE))))</f>
        <v>#REF!</v>
      </c>
      <c r="F159" s="9" t="e">
        <f>IF(VLOOKUP(B159,#REF!,63,FALSE)="01","航空自衛隊第２補給処調達部長　村岡　良雄","航空自衛隊第２補給処調達部長代理調達管理課長　奥山　英樹")</f>
        <v>#REF!</v>
      </c>
      <c r="G159" s="10" t="e">
        <f>DATEVALUE(VLOOKUP(B159,#REF!,21,FALSE))</f>
        <v>#REF!</v>
      </c>
      <c r="H159" s="9" t="e">
        <f>VLOOKUP(B159,#REF!,18,FALSE)&amp;CHAR(10)&amp;(VLOOKUP(B159,#REF!,19,FALSE))</f>
        <v>#REF!</v>
      </c>
      <c r="I159" s="11" t="e">
        <f>VLOOKUP(H159,#REF!,2,FALSE)</f>
        <v>#REF!</v>
      </c>
      <c r="J159" s="12" t="e">
        <f>VLOOKUP(B159,#REF!,67,FALSE)</f>
        <v>#REF!</v>
      </c>
      <c r="K159" s="13" t="e">
        <f>IF(OR((VLOOKUP(B159,#REF!,66,FALSE)="1"),(VLOOKUP(B159,#REF!,8,FALSE)="1")),"非公開",(VLOOKUP(B159,#REF!,30,"FALSE")))</f>
        <v>#REF!</v>
      </c>
      <c r="L159" s="13" t="e">
        <f>VLOOKUP(B159,#REF!,29,FALSE)</f>
        <v>#REF!</v>
      </c>
      <c r="M159" s="14" t="e">
        <f>IF(OR((VLOOKUP(B159,#REF!,66,FALSE)="1"),(VLOOKUP(B159,#REF!,8,FALSE)="1")),"非公開",(ROUNDDOWN(L159/K159,3)))</f>
        <v>#REF!</v>
      </c>
      <c r="N159" s="15"/>
      <c r="O159" s="15"/>
      <c r="P159" s="15"/>
      <c r="Q159" s="15"/>
      <c r="R159" s="16"/>
    </row>
    <row r="160" spans="1:18" ht="60" customHeight="1" x14ac:dyDescent="0.15">
      <c r="A160" s="7" t="e">
        <f>VLOOKUP(B160,#REF!,75,FALSE)</f>
        <v>#REF!</v>
      </c>
      <c r="B160" s="8" t="s">
        <v>89</v>
      </c>
      <c r="C160" s="8" t="e">
        <f>VLOOKUP(B160,#REF!,76,FALSE)</f>
        <v>#REF!</v>
      </c>
      <c r="D160" s="8" t="e">
        <f t="shared" si="3"/>
        <v>#REF!</v>
      </c>
      <c r="E160" s="9" t="e">
        <f>VLOOKUP(B160,#REF!,9,FALSE)&amp;CHAR(10)&amp;(DBCS(VLOOKUP(B160,#REF!,11,FALSE))&amp;(DBCS(VLOOKUP(B160,#REF!,10,FALSE))))</f>
        <v>#REF!</v>
      </c>
      <c r="F160" s="9" t="e">
        <f>IF(VLOOKUP(B160,#REF!,63,FALSE)="01","航空自衛隊第２補給処調達部長　村岡　良雄","航空自衛隊第２補給処調達部長代理調達管理課長　奥山　英樹")</f>
        <v>#REF!</v>
      </c>
      <c r="G160" s="10" t="e">
        <f>DATEVALUE(VLOOKUP(B160,#REF!,21,FALSE))</f>
        <v>#REF!</v>
      </c>
      <c r="H160" s="9" t="e">
        <f>VLOOKUP(B160,#REF!,18,FALSE)&amp;CHAR(10)&amp;(VLOOKUP(B160,#REF!,19,FALSE))</f>
        <v>#REF!</v>
      </c>
      <c r="I160" s="11" t="e">
        <f>VLOOKUP(H160,#REF!,2,FALSE)</f>
        <v>#REF!</v>
      </c>
      <c r="J160" s="12" t="e">
        <f>VLOOKUP(B160,#REF!,67,FALSE)</f>
        <v>#REF!</v>
      </c>
      <c r="K160" s="13" t="e">
        <f>IF(OR((VLOOKUP(B160,#REF!,66,FALSE)="1"),(VLOOKUP(B160,#REF!,8,FALSE)="1")),"非公開",(VLOOKUP(B160,#REF!,30,"FALSE")))</f>
        <v>#REF!</v>
      </c>
      <c r="L160" s="13" t="e">
        <f>VLOOKUP(B160,#REF!,29,FALSE)</f>
        <v>#REF!</v>
      </c>
      <c r="M160" s="14" t="e">
        <f>IF(OR((VLOOKUP(B160,#REF!,66,FALSE)="1"),(VLOOKUP(B160,#REF!,8,FALSE)="1")),"非公開",(ROUNDDOWN(L160/K160,3)))</f>
        <v>#REF!</v>
      </c>
      <c r="N160" s="15"/>
      <c r="O160" s="15"/>
      <c r="P160" s="15"/>
      <c r="Q160" s="15"/>
      <c r="R160" s="16"/>
    </row>
    <row r="161" spans="1:18" ht="60" customHeight="1" x14ac:dyDescent="0.15">
      <c r="A161" s="7" t="e">
        <f>VLOOKUP(B161,#REF!,75,FALSE)</f>
        <v>#REF!</v>
      </c>
      <c r="B161" s="8" t="s">
        <v>90</v>
      </c>
      <c r="C161" s="8" t="e">
        <f>VLOOKUP(B161,#REF!,76,FALSE)</f>
        <v>#REF!</v>
      </c>
      <c r="D161" s="8" t="e">
        <f t="shared" si="3"/>
        <v>#REF!</v>
      </c>
      <c r="E161" s="9" t="e">
        <f>VLOOKUP(B161,#REF!,9,FALSE)&amp;CHAR(10)&amp;(DBCS(VLOOKUP(B161,#REF!,11,FALSE))&amp;(DBCS(VLOOKUP(B161,#REF!,10,FALSE))))</f>
        <v>#REF!</v>
      </c>
      <c r="F161" s="9" t="e">
        <f>IF(VLOOKUP(B161,#REF!,63,FALSE)="01","航空自衛隊第２補給処調達部長　村岡　良雄","航空自衛隊第２補給処調達部長代理調達管理課長　奥山　英樹")</f>
        <v>#REF!</v>
      </c>
      <c r="G161" s="10" t="e">
        <f>DATEVALUE(VLOOKUP(B161,#REF!,21,FALSE))</f>
        <v>#REF!</v>
      </c>
      <c r="H161" s="9" t="e">
        <f>VLOOKUP(B161,#REF!,18,FALSE)&amp;CHAR(10)&amp;(VLOOKUP(B161,#REF!,19,FALSE))</f>
        <v>#REF!</v>
      </c>
      <c r="I161" s="11" t="e">
        <f>VLOOKUP(H161,#REF!,2,FALSE)</f>
        <v>#REF!</v>
      </c>
      <c r="J161" s="12" t="e">
        <f>VLOOKUP(B161,#REF!,67,FALSE)</f>
        <v>#REF!</v>
      </c>
      <c r="K161" s="13" t="e">
        <f>IF(OR((VLOOKUP(B161,#REF!,66,FALSE)="1"),(VLOOKUP(B161,#REF!,8,FALSE)="1")),"非公開",(VLOOKUP(B161,#REF!,30,"FALSE")))</f>
        <v>#REF!</v>
      </c>
      <c r="L161" s="13" t="e">
        <f>VLOOKUP(B161,#REF!,29,FALSE)</f>
        <v>#REF!</v>
      </c>
      <c r="M161" s="14" t="e">
        <f>IF(OR((VLOOKUP(B161,#REF!,66,FALSE)="1"),(VLOOKUP(B161,#REF!,8,FALSE)="1")),"非公開",(ROUNDDOWN(L161/K161,3)))</f>
        <v>#REF!</v>
      </c>
      <c r="N161" s="15"/>
      <c r="O161" s="15"/>
      <c r="P161" s="15"/>
      <c r="Q161" s="15"/>
      <c r="R161" s="16"/>
    </row>
    <row r="162" spans="1:18" ht="60" customHeight="1" x14ac:dyDescent="0.15">
      <c r="A162" s="7" t="e">
        <f>VLOOKUP(B162,#REF!,75,FALSE)</f>
        <v>#REF!</v>
      </c>
      <c r="B162" s="8" t="s">
        <v>91</v>
      </c>
      <c r="C162" s="8" t="e">
        <f>VLOOKUP(B162,#REF!,76,FALSE)</f>
        <v>#REF!</v>
      </c>
      <c r="D162" s="8" t="e">
        <f t="shared" si="3"/>
        <v>#REF!</v>
      </c>
      <c r="E162" s="9" t="e">
        <f>VLOOKUP(B162,#REF!,9,FALSE)&amp;CHAR(10)&amp;(DBCS(VLOOKUP(B162,#REF!,11,FALSE))&amp;(DBCS(VLOOKUP(B162,#REF!,10,FALSE))))</f>
        <v>#REF!</v>
      </c>
      <c r="F162" s="9" t="e">
        <f>IF(VLOOKUP(B162,#REF!,63,FALSE)="01","航空自衛隊第２補給処調達部長　村岡　良雄","航空自衛隊第２補給処調達部長代理調達管理課長　奥山　英樹")</f>
        <v>#REF!</v>
      </c>
      <c r="G162" s="10" t="e">
        <f>DATEVALUE(VLOOKUP(B162,#REF!,21,FALSE))</f>
        <v>#REF!</v>
      </c>
      <c r="H162" s="9" t="e">
        <f>VLOOKUP(B162,#REF!,18,FALSE)&amp;CHAR(10)&amp;(VLOOKUP(B162,#REF!,19,FALSE))</f>
        <v>#REF!</v>
      </c>
      <c r="I162" s="11" t="e">
        <f>VLOOKUP(H162,#REF!,2,FALSE)</f>
        <v>#REF!</v>
      </c>
      <c r="J162" s="12" t="e">
        <f>VLOOKUP(B162,#REF!,67,FALSE)</f>
        <v>#REF!</v>
      </c>
      <c r="K162" s="13" t="e">
        <f>IF(OR((VLOOKUP(B162,#REF!,66,FALSE)="1"),(VLOOKUP(B162,#REF!,8,FALSE)="1")),"非公開",(VLOOKUP(B162,#REF!,30,"FALSE")))</f>
        <v>#REF!</v>
      </c>
      <c r="L162" s="13" t="e">
        <f>VLOOKUP(B162,#REF!,29,FALSE)</f>
        <v>#REF!</v>
      </c>
      <c r="M162" s="14" t="e">
        <f>IF(OR((VLOOKUP(B162,#REF!,66,FALSE)="1"),(VLOOKUP(B162,#REF!,8,FALSE)="1")),"非公開",(ROUNDDOWN(L162/K162,3)))</f>
        <v>#REF!</v>
      </c>
      <c r="N162" s="15"/>
      <c r="O162" s="15"/>
      <c r="P162" s="15"/>
      <c r="Q162" s="15"/>
      <c r="R162" s="16"/>
    </row>
    <row r="163" spans="1:18" ht="60" customHeight="1" x14ac:dyDescent="0.15">
      <c r="A163" s="7" t="e">
        <f>VLOOKUP(B163,#REF!,75,FALSE)</f>
        <v>#REF!</v>
      </c>
      <c r="B163" s="8" t="s">
        <v>92</v>
      </c>
      <c r="C163" s="8" t="e">
        <f>VLOOKUP(B163,#REF!,76,FALSE)</f>
        <v>#REF!</v>
      </c>
      <c r="D163" s="8" t="e">
        <f t="shared" si="3"/>
        <v>#REF!</v>
      </c>
      <c r="E163" s="9" t="e">
        <f>VLOOKUP(B163,#REF!,9,FALSE)&amp;CHAR(10)&amp;(DBCS(VLOOKUP(B163,#REF!,11,FALSE))&amp;(DBCS(VLOOKUP(B163,#REF!,10,FALSE))))</f>
        <v>#REF!</v>
      </c>
      <c r="F163" s="9" t="e">
        <f>IF(VLOOKUP(B163,#REF!,63,FALSE)="01","航空自衛隊第２補給処調達部長　村岡　良雄","航空自衛隊第２補給処調達部長代理調達管理課長　奥山　英樹")</f>
        <v>#REF!</v>
      </c>
      <c r="G163" s="10" t="e">
        <f>DATEVALUE(VLOOKUP(B163,#REF!,21,FALSE))</f>
        <v>#REF!</v>
      </c>
      <c r="H163" s="9" t="e">
        <f>VLOOKUP(B163,#REF!,18,FALSE)&amp;CHAR(10)&amp;(VLOOKUP(B163,#REF!,19,FALSE))</f>
        <v>#REF!</v>
      </c>
      <c r="I163" s="11" t="e">
        <f>VLOOKUP(H163,#REF!,2,FALSE)</f>
        <v>#REF!</v>
      </c>
      <c r="J163" s="12" t="e">
        <f>VLOOKUP(B163,#REF!,67,FALSE)</f>
        <v>#REF!</v>
      </c>
      <c r="K163" s="13" t="e">
        <f>IF(OR((VLOOKUP(B163,#REF!,66,FALSE)="1"),(VLOOKUP(B163,#REF!,8,FALSE)="1")),"非公開",(VLOOKUP(B163,#REF!,30,"FALSE")))</f>
        <v>#REF!</v>
      </c>
      <c r="L163" s="13" t="e">
        <f>VLOOKUP(B163,#REF!,29,FALSE)</f>
        <v>#REF!</v>
      </c>
      <c r="M163" s="14" t="e">
        <f>IF(OR((VLOOKUP(B163,#REF!,66,FALSE)="1"),(VLOOKUP(B163,#REF!,8,FALSE)="1")),"非公開",(ROUNDDOWN(L163/K163,3)))</f>
        <v>#REF!</v>
      </c>
      <c r="N163" s="15"/>
      <c r="O163" s="15"/>
      <c r="P163" s="15"/>
      <c r="Q163" s="15"/>
      <c r="R163" s="16"/>
    </row>
    <row r="164" spans="1:18" ht="60" customHeight="1" x14ac:dyDescent="0.15">
      <c r="A164" s="7" t="e">
        <f>VLOOKUP(B164,#REF!,75,FALSE)</f>
        <v>#REF!</v>
      </c>
      <c r="B164" s="8" t="s">
        <v>93</v>
      </c>
      <c r="C164" s="8" t="e">
        <f>VLOOKUP(B164,#REF!,76,FALSE)</f>
        <v>#REF!</v>
      </c>
      <c r="D164" s="8" t="e">
        <f t="shared" si="3"/>
        <v>#REF!</v>
      </c>
      <c r="E164" s="9" t="e">
        <f>VLOOKUP(B164,#REF!,9,FALSE)&amp;CHAR(10)&amp;(DBCS(VLOOKUP(B164,#REF!,11,FALSE))&amp;(DBCS(VLOOKUP(B164,#REF!,10,FALSE))))</f>
        <v>#REF!</v>
      </c>
      <c r="F164" s="9" t="e">
        <f>IF(VLOOKUP(B164,#REF!,63,FALSE)="01","航空自衛隊第２補給処調達部長　村岡　良雄","航空自衛隊第２補給処調達部長代理調達管理課長　奥山　英樹")</f>
        <v>#REF!</v>
      </c>
      <c r="G164" s="10" t="e">
        <f>DATEVALUE(VLOOKUP(B164,#REF!,21,FALSE))</f>
        <v>#REF!</v>
      </c>
      <c r="H164" s="9" t="e">
        <f>VLOOKUP(B164,#REF!,18,FALSE)&amp;CHAR(10)&amp;(VLOOKUP(B164,#REF!,19,FALSE))</f>
        <v>#REF!</v>
      </c>
      <c r="I164" s="11" t="e">
        <f>VLOOKUP(H164,#REF!,2,FALSE)</f>
        <v>#REF!</v>
      </c>
      <c r="J164" s="12" t="e">
        <f>VLOOKUP(B164,#REF!,67,FALSE)</f>
        <v>#REF!</v>
      </c>
      <c r="K164" s="13" t="e">
        <f>IF(OR((VLOOKUP(B164,#REF!,66,FALSE)="1"),(VLOOKUP(B164,#REF!,8,FALSE)="1")),"非公開",(VLOOKUP(B164,#REF!,30,"FALSE")))</f>
        <v>#REF!</v>
      </c>
      <c r="L164" s="13" t="e">
        <f>VLOOKUP(B164,#REF!,29,FALSE)</f>
        <v>#REF!</v>
      </c>
      <c r="M164" s="14" t="e">
        <f>IF(OR((VLOOKUP(B164,#REF!,66,FALSE)="1"),(VLOOKUP(B164,#REF!,8,FALSE)="1")),"非公開",(ROUNDDOWN(L164/K164,3)))</f>
        <v>#REF!</v>
      </c>
      <c r="N164" s="15"/>
      <c r="O164" s="15"/>
      <c r="P164" s="15"/>
      <c r="Q164" s="15"/>
      <c r="R164" s="16"/>
    </row>
    <row r="165" spans="1:18" ht="60" customHeight="1" x14ac:dyDescent="0.15">
      <c r="A165" s="7" t="e">
        <f>VLOOKUP(B165,#REF!,75,FALSE)</f>
        <v>#REF!</v>
      </c>
      <c r="B165" s="8" t="s">
        <v>94</v>
      </c>
      <c r="C165" s="8" t="e">
        <f>VLOOKUP(B165,#REF!,76,FALSE)</f>
        <v>#REF!</v>
      </c>
      <c r="D165" s="8" t="e">
        <f t="shared" si="3"/>
        <v>#REF!</v>
      </c>
      <c r="E165" s="9" t="e">
        <f>VLOOKUP(B165,#REF!,9,FALSE)&amp;CHAR(10)&amp;(DBCS(VLOOKUP(B165,#REF!,11,FALSE))&amp;(DBCS(VLOOKUP(B165,#REF!,10,FALSE))))</f>
        <v>#REF!</v>
      </c>
      <c r="F165" s="9" t="e">
        <f>IF(VLOOKUP(B165,#REF!,63,FALSE)="01","航空自衛隊第２補給処調達部長　村岡　良雄","航空自衛隊第２補給処調達部長代理調達管理課長　奥山　英樹")</f>
        <v>#REF!</v>
      </c>
      <c r="G165" s="10" t="e">
        <f>DATEVALUE(VLOOKUP(B165,#REF!,21,FALSE))</f>
        <v>#REF!</v>
      </c>
      <c r="H165" s="9" t="e">
        <f>VLOOKUP(B165,#REF!,18,FALSE)&amp;CHAR(10)&amp;(VLOOKUP(B165,#REF!,19,FALSE))</f>
        <v>#REF!</v>
      </c>
      <c r="I165" s="11" t="e">
        <f>VLOOKUP(H165,#REF!,2,FALSE)</f>
        <v>#REF!</v>
      </c>
      <c r="J165" s="12" t="e">
        <f>VLOOKUP(B165,#REF!,67,FALSE)</f>
        <v>#REF!</v>
      </c>
      <c r="K165" s="13" t="e">
        <f>IF(OR((VLOOKUP(B165,#REF!,66,FALSE)="1"),(VLOOKUP(B165,#REF!,8,FALSE)="1")),"非公開",(VLOOKUP(B165,#REF!,30,"FALSE")))</f>
        <v>#REF!</v>
      </c>
      <c r="L165" s="13" t="e">
        <f>VLOOKUP(B165,#REF!,29,FALSE)</f>
        <v>#REF!</v>
      </c>
      <c r="M165" s="14" t="e">
        <f>IF(OR((VLOOKUP(B165,#REF!,66,FALSE)="1"),(VLOOKUP(B165,#REF!,8,FALSE)="1")),"非公開",(ROUNDDOWN(L165/K165,3)))</f>
        <v>#REF!</v>
      </c>
      <c r="N165" s="15"/>
      <c r="O165" s="15"/>
      <c r="P165" s="15"/>
      <c r="Q165" s="15"/>
      <c r="R165" s="16"/>
    </row>
    <row r="166" spans="1:18" ht="60" customHeight="1" x14ac:dyDescent="0.15">
      <c r="A166" s="7" t="e">
        <f>VLOOKUP(B166,#REF!,75,FALSE)</f>
        <v>#REF!</v>
      </c>
      <c r="B166" s="8" t="s">
        <v>95</v>
      </c>
      <c r="C166" s="8" t="e">
        <f>VLOOKUP(B166,#REF!,76,FALSE)</f>
        <v>#REF!</v>
      </c>
      <c r="D166" s="8" t="e">
        <f t="shared" si="3"/>
        <v>#REF!</v>
      </c>
      <c r="E166" s="9" t="e">
        <f>VLOOKUP(B166,#REF!,9,FALSE)&amp;CHAR(10)&amp;(DBCS(VLOOKUP(B166,#REF!,11,FALSE))&amp;(DBCS(VLOOKUP(B166,#REF!,10,FALSE))))</f>
        <v>#REF!</v>
      </c>
      <c r="F166" s="9" t="e">
        <f>IF(VLOOKUP(B166,#REF!,63,FALSE)="01","航空自衛隊第２補給処調達部長　村岡　良雄","航空自衛隊第２補給処調達部長代理調達管理課長　奥山　英樹")</f>
        <v>#REF!</v>
      </c>
      <c r="G166" s="10" t="e">
        <f>DATEVALUE(VLOOKUP(B166,#REF!,21,FALSE))</f>
        <v>#REF!</v>
      </c>
      <c r="H166" s="9" t="e">
        <f>VLOOKUP(B166,#REF!,18,FALSE)&amp;CHAR(10)&amp;(VLOOKUP(B166,#REF!,19,FALSE))</f>
        <v>#REF!</v>
      </c>
      <c r="I166" s="11" t="e">
        <f>VLOOKUP(H166,#REF!,2,FALSE)</f>
        <v>#REF!</v>
      </c>
      <c r="J166" s="12" t="e">
        <f>VLOOKUP(B166,#REF!,67,FALSE)</f>
        <v>#REF!</v>
      </c>
      <c r="K166" s="13" t="e">
        <f>IF(OR((VLOOKUP(B166,#REF!,66,FALSE)="1"),(VLOOKUP(B166,#REF!,8,FALSE)="1")),"非公開",(VLOOKUP(B166,#REF!,30,"FALSE")))</f>
        <v>#REF!</v>
      </c>
      <c r="L166" s="13" t="e">
        <f>VLOOKUP(B166,#REF!,29,FALSE)</f>
        <v>#REF!</v>
      </c>
      <c r="M166" s="14" t="e">
        <f>IF(OR((VLOOKUP(B166,#REF!,66,FALSE)="1"),(VLOOKUP(B166,#REF!,8,FALSE)="1")),"非公開",(ROUNDDOWN(L166/K166,3)))</f>
        <v>#REF!</v>
      </c>
      <c r="N166" s="15"/>
      <c r="O166" s="15"/>
      <c r="P166" s="15"/>
      <c r="Q166" s="15"/>
      <c r="R166" s="16"/>
    </row>
    <row r="167" spans="1:18" ht="60" customHeight="1" x14ac:dyDescent="0.15">
      <c r="A167" s="7" t="e">
        <f>VLOOKUP(B167,#REF!,75,FALSE)</f>
        <v>#REF!</v>
      </c>
      <c r="B167" s="8" t="s">
        <v>96</v>
      </c>
      <c r="C167" s="8" t="e">
        <f>VLOOKUP(B167,#REF!,76,FALSE)</f>
        <v>#REF!</v>
      </c>
      <c r="D167" s="8" t="e">
        <f t="shared" si="3"/>
        <v>#REF!</v>
      </c>
      <c r="E167" s="9" t="e">
        <f>VLOOKUP(B167,#REF!,9,FALSE)&amp;CHAR(10)&amp;(DBCS(VLOOKUP(B167,#REF!,11,FALSE))&amp;(DBCS(VLOOKUP(B167,#REF!,10,FALSE))))</f>
        <v>#REF!</v>
      </c>
      <c r="F167" s="9" t="e">
        <f>IF(VLOOKUP(B167,#REF!,63,FALSE)="01","航空自衛隊第２補給処調達部長　村岡　良雄","航空自衛隊第２補給処調達部長代理調達管理課長　奥山　英樹")</f>
        <v>#REF!</v>
      </c>
      <c r="G167" s="10" t="e">
        <f>DATEVALUE(VLOOKUP(B167,#REF!,21,FALSE))</f>
        <v>#REF!</v>
      </c>
      <c r="H167" s="9" t="e">
        <f>VLOOKUP(B167,#REF!,18,FALSE)&amp;CHAR(10)&amp;(VLOOKUP(B167,#REF!,19,FALSE))</f>
        <v>#REF!</v>
      </c>
      <c r="I167" s="11" t="e">
        <f>VLOOKUP(H167,#REF!,2,FALSE)</f>
        <v>#REF!</v>
      </c>
      <c r="J167" s="12" t="e">
        <f>VLOOKUP(B167,#REF!,67,FALSE)</f>
        <v>#REF!</v>
      </c>
      <c r="K167" s="13" t="e">
        <f>IF(OR((VLOOKUP(B167,#REF!,66,FALSE)="1"),(VLOOKUP(B167,#REF!,8,FALSE)="1")),"非公開",(VLOOKUP(B167,#REF!,30,"FALSE")))</f>
        <v>#REF!</v>
      </c>
      <c r="L167" s="13" t="e">
        <f>VLOOKUP(B167,#REF!,29,FALSE)</f>
        <v>#REF!</v>
      </c>
      <c r="M167" s="14" t="e">
        <f>IF(OR((VLOOKUP(B167,#REF!,66,FALSE)="1"),(VLOOKUP(B167,#REF!,8,FALSE)="1")),"非公開",(ROUNDDOWN(L167/K167,3)))</f>
        <v>#REF!</v>
      </c>
      <c r="N167" s="15"/>
      <c r="O167" s="15"/>
      <c r="P167" s="15"/>
      <c r="Q167" s="15"/>
      <c r="R167" s="16"/>
    </row>
    <row r="168" spans="1:18" ht="60" customHeight="1" x14ac:dyDescent="0.15">
      <c r="A168" s="7" t="e">
        <f>VLOOKUP(B168,#REF!,75,FALSE)</f>
        <v>#REF!</v>
      </c>
      <c r="B168" s="8" t="s">
        <v>97</v>
      </c>
      <c r="C168" s="8" t="e">
        <f>VLOOKUP(B168,#REF!,76,FALSE)</f>
        <v>#REF!</v>
      </c>
      <c r="D168" s="8" t="e">
        <f t="shared" si="3"/>
        <v>#REF!</v>
      </c>
      <c r="E168" s="9" t="e">
        <f>VLOOKUP(B168,#REF!,9,FALSE)&amp;CHAR(10)&amp;(DBCS(VLOOKUP(B168,#REF!,11,FALSE))&amp;(DBCS(VLOOKUP(B168,#REF!,10,FALSE))))</f>
        <v>#REF!</v>
      </c>
      <c r="F168" s="9" t="e">
        <f>IF(VLOOKUP(B168,#REF!,63,FALSE)="01","航空自衛隊第２補給処調達部長　村岡　良雄","航空自衛隊第２補給処調達部長代理調達管理課長　奥山　英樹")</f>
        <v>#REF!</v>
      </c>
      <c r="G168" s="10" t="e">
        <f>DATEVALUE(VLOOKUP(B168,#REF!,21,FALSE))</f>
        <v>#REF!</v>
      </c>
      <c r="H168" s="9" t="e">
        <f>VLOOKUP(B168,#REF!,18,FALSE)&amp;CHAR(10)&amp;(VLOOKUP(B168,#REF!,19,FALSE))</f>
        <v>#REF!</v>
      </c>
      <c r="I168" s="11" t="e">
        <f>VLOOKUP(H168,#REF!,2,FALSE)</f>
        <v>#REF!</v>
      </c>
      <c r="J168" s="12" t="e">
        <f>VLOOKUP(B168,#REF!,67,FALSE)</f>
        <v>#REF!</v>
      </c>
      <c r="K168" s="13" t="e">
        <f>IF(OR((VLOOKUP(B168,#REF!,66,FALSE)="1"),(VLOOKUP(B168,#REF!,8,FALSE)="1")),"非公開",(VLOOKUP(B168,#REF!,30,"FALSE")))</f>
        <v>#REF!</v>
      </c>
      <c r="L168" s="13" t="e">
        <f>VLOOKUP(B168,#REF!,29,FALSE)</f>
        <v>#REF!</v>
      </c>
      <c r="M168" s="14" t="e">
        <f>IF(OR((VLOOKUP(B168,#REF!,66,FALSE)="1"),(VLOOKUP(B168,#REF!,8,FALSE)="1")),"非公開",(ROUNDDOWN(L168/K168,3)))</f>
        <v>#REF!</v>
      </c>
      <c r="N168" s="15"/>
      <c r="O168" s="15"/>
      <c r="P168" s="15"/>
      <c r="Q168" s="15"/>
      <c r="R168" s="16"/>
    </row>
    <row r="169" spans="1:18" ht="60" customHeight="1" x14ac:dyDescent="0.15">
      <c r="A169" s="7" t="e">
        <f>VLOOKUP(B169,#REF!,75,FALSE)</f>
        <v>#REF!</v>
      </c>
      <c r="B169" s="8" t="s">
        <v>98</v>
      </c>
      <c r="C169" s="8" t="e">
        <f>VLOOKUP(B169,#REF!,76,FALSE)</f>
        <v>#REF!</v>
      </c>
      <c r="D169" s="8" t="e">
        <f t="shared" si="3"/>
        <v>#REF!</v>
      </c>
      <c r="E169" s="9" t="e">
        <f>VLOOKUP(B169,#REF!,9,FALSE)&amp;CHAR(10)&amp;(DBCS(VLOOKUP(B169,#REF!,11,FALSE))&amp;(DBCS(VLOOKUP(B169,#REF!,10,FALSE))))</f>
        <v>#REF!</v>
      </c>
      <c r="F169" s="9" t="e">
        <f>IF(VLOOKUP(B169,#REF!,63,FALSE)="01","航空自衛隊第２補給処調達部長　村岡　良雄","航空自衛隊第２補給処調達部長代理調達管理課長　奥山　英樹")</f>
        <v>#REF!</v>
      </c>
      <c r="G169" s="10" t="e">
        <f>DATEVALUE(VLOOKUP(B169,#REF!,21,FALSE))</f>
        <v>#REF!</v>
      </c>
      <c r="H169" s="9" t="e">
        <f>VLOOKUP(B169,#REF!,18,FALSE)&amp;CHAR(10)&amp;(VLOOKUP(B169,#REF!,19,FALSE))</f>
        <v>#REF!</v>
      </c>
      <c r="I169" s="11" t="e">
        <f>VLOOKUP(H169,#REF!,2,FALSE)</f>
        <v>#REF!</v>
      </c>
      <c r="J169" s="12" t="e">
        <f>VLOOKUP(B169,#REF!,67,FALSE)</f>
        <v>#REF!</v>
      </c>
      <c r="K169" s="13" t="e">
        <f>IF(OR((VLOOKUP(B169,#REF!,66,FALSE)="1"),(VLOOKUP(B169,#REF!,8,FALSE)="1")),"非公開",(VLOOKUP(B169,#REF!,30,"FALSE")))</f>
        <v>#REF!</v>
      </c>
      <c r="L169" s="13" t="e">
        <f>VLOOKUP(B169,#REF!,29,FALSE)</f>
        <v>#REF!</v>
      </c>
      <c r="M169" s="14" t="e">
        <f>IF(OR((VLOOKUP(B169,#REF!,66,FALSE)="1"),(VLOOKUP(B169,#REF!,8,FALSE)="1")),"非公開",(ROUNDDOWN(L169/K169,3)))</f>
        <v>#REF!</v>
      </c>
      <c r="N169" s="15"/>
      <c r="O169" s="15"/>
      <c r="P169" s="15"/>
      <c r="Q169" s="15"/>
      <c r="R169" s="16"/>
    </row>
    <row r="170" spans="1:18" ht="60" customHeight="1" x14ac:dyDescent="0.15">
      <c r="A170" s="7" t="e">
        <f>VLOOKUP(B170,#REF!,75,FALSE)</f>
        <v>#REF!</v>
      </c>
      <c r="B170" s="8" t="s">
        <v>99</v>
      </c>
      <c r="C170" s="8" t="e">
        <f>VLOOKUP(B170,#REF!,76,FALSE)</f>
        <v>#REF!</v>
      </c>
      <c r="D170" s="8" t="e">
        <f t="shared" si="3"/>
        <v>#REF!</v>
      </c>
      <c r="E170" s="9" t="e">
        <f>VLOOKUP(B170,#REF!,9,FALSE)&amp;CHAR(10)&amp;(DBCS(VLOOKUP(B170,#REF!,11,FALSE))&amp;(DBCS(VLOOKUP(B170,#REF!,10,FALSE))))</f>
        <v>#REF!</v>
      </c>
      <c r="F170" s="9" t="e">
        <f>IF(VLOOKUP(B170,#REF!,63,FALSE)="01","航空自衛隊第２補給処調達部長　村岡　良雄","航空自衛隊第２補給処調達部長代理調達管理課長　奥山　英樹")</f>
        <v>#REF!</v>
      </c>
      <c r="G170" s="10" t="e">
        <f>DATEVALUE(VLOOKUP(B170,#REF!,21,FALSE))</f>
        <v>#REF!</v>
      </c>
      <c r="H170" s="9" t="e">
        <f>VLOOKUP(B170,#REF!,18,FALSE)&amp;CHAR(10)&amp;(VLOOKUP(B170,#REF!,19,FALSE))</f>
        <v>#REF!</v>
      </c>
      <c r="I170" s="11" t="e">
        <f>VLOOKUP(H170,#REF!,2,FALSE)</f>
        <v>#REF!</v>
      </c>
      <c r="J170" s="12" t="e">
        <f>VLOOKUP(B170,#REF!,67,FALSE)</f>
        <v>#REF!</v>
      </c>
      <c r="K170" s="13" t="e">
        <f>IF(OR((VLOOKUP(B170,#REF!,66,FALSE)="1"),(VLOOKUP(B170,#REF!,8,FALSE)="1")),"非公開",(VLOOKUP(B170,#REF!,30,"FALSE")))</f>
        <v>#REF!</v>
      </c>
      <c r="L170" s="13" t="e">
        <f>VLOOKUP(B170,#REF!,29,FALSE)</f>
        <v>#REF!</v>
      </c>
      <c r="M170" s="14" t="e">
        <f>IF(OR((VLOOKUP(B170,#REF!,66,FALSE)="1"),(VLOOKUP(B170,#REF!,8,FALSE)="1")),"非公開",(ROUNDDOWN(L170/K170,3)))</f>
        <v>#REF!</v>
      </c>
      <c r="N170" s="15"/>
      <c r="O170" s="15"/>
      <c r="P170" s="15"/>
      <c r="Q170" s="15"/>
      <c r="R170" s="16"/>
    </row>
    <row r="171" spans="1:18" ht="60" customHeight="1" x14ac:dyDescent="0.15">
      <c r="A171" s="7" t="e">
        <f>VLOOKUP(B171,#REF!,75,FALSE)</f>
        <v>#REF!</v>
      </c>
      <c r="B171" s="8" t="s">
        <v>100</v>
      </c>
      <c r="C171" s="8" t="e">
        <f>VLOOKUP(B171,#REF!,76,FALSE)</f>
        <v>#REF!</v>
      </c>
      <c r="D171" s="8" t="e">
        <f t="shared" si="3"/>
        <v>#REF!</v>
      </c>
      <c r="E171" s="9" t="e">
        <f>VLOOKUP(B171,#REF!,9,FALSE)&amp;CHAR(10)&amp;(DBCS(VLOOKUP(B171,#REF!,11,FALSE))&amp;(DBCS(VLOOKUP(B171,#REF!,10,FALSE))))</f>
        <v>#REF!</v>
      </c>
      <c r="F171" s="9" t="e">
        <f>IF(VLOOKUP(B171,#REF!,63,FALSE)="01","航空自衛隊第２補給処調達部長　村岡　良雄","航空自衛隊第２補給処調達部長代理調達管理課長　奥山　英樹")</f>
        <v>#REF!</v>
      </c>
      <c r="G171" s="10" t="e">
        <f>DATEVALUE(VLOOKUP(B171,#REF!,21,FALSE))</f>
        <v>#REF!</v>
      </c>
      <c r="H171" s="9" t="e">
        <f>VLOOKUP(B171,#REF!,18,FALSE)&amp;CHAR(10)&amp;(VLOOKUP(B171,#REF!,19,FALSE))</f>
        <v>#REF!</v>
      </c>
      <c r="I171" s="11" t="e">
        <f>VLOOKUP(H171,#REF!,2,FALSE)</f>
        <v>#REF!</v>
      </c>
      <c r="J171" s="12" t="e">
        <f>VLOOKUP(B171,#REF!,67,FALSE)</f>
        <v>#REF!</v>
      </c>
      <c r="K171" s="13" t="e">
        <f>IF(OR((VLOOKUP(B171,#REF!,66,FALSE)="1"),(VLOOKUP(B171,#REF!,8,FALSE)="1")),"非公開",(VLOOKUP(B171,#REF!,30,"FALSE")))</f>
        <v>#REF!</v>
      </c>
      <c r="L171" s="13" t="e">
        <f>VLOOKUP(B171,#REF!,29,FALSE)</f>
        <v>#REF!</v>
      </c>
      <c r="M171" s="14" t="e">
        <f>IF(OR((VLOOKUP(B171,#REF!,66,FALSE)="1"),(VLOOKUP(B171,#REF!,8,FALSE)="1")),"非公開",(ROUNDDOWN(L171/K171,3)))</f>
        <v>#REF!</v>
      </c>
      <c r="N171" s="15"/>
      <c r="O171" s="15"/>
      <c r="P171" s="15"/>
      <c r="Q171" s="15"/>
      <c r="R171" s="16"/>
    </row>
    <row r="172" spans="1:18" ht="60" customHeight="1" x14ac:dyDescent="0.15">
      <c r="A172" s="7" t="e">
        <f>VLOOKUP(B172,#REF!,75,FALSE)</f>
        <v>#REF!</v>
      </c>
      <c r="B172" s="8" t="s">
        <v>101</v>
      </c>
      <c r="C172" s="8" t="e">
        <f>VLOOKUP(B172,#REF!,76,FALSE)</f>
        <v>#REF!</v>
      </c>
      <c r="D172" s="8" t="e">
        <f t="shared" si="3"/>
        <v>#REF!</v>
      </c>
      <c r="E172" s="9" t="e">
        <f>VLOOKUP(B172,#REF!,9,FALSE)&amp;CHAR(10)&amp;(DBCS(VLOOKUP(B172,#REF!,11,FALSE))&amp;(DBCS(VLOOKUP(B172,#REF!,10,FALSE))))</f>
        <v>#REF!</v>
      </c>
      <c r="F172" s="9" t="e">
        <f>IF(VLOOKUP(B172,#REF!,63,FALSE)="01","航空自衛隊第２補給処調達部長　村岡　良雄","航空自衛隊第２補給処調達部長代理調達管理課長　奥山　英樹")</f>
        <v>#REF!</v>
      </c>
      <c r="G172" s="10" t="e">
        <f>DATEVALUE(VLOOKUP(B172,#REF!,21,FALSE))</f>
        <v>#REF!</v>
      </c>
      <c r="H172" s="9" t="e">
        <f>VLOOKUP(B172,#REF!,18,FALSE)&amp;CHAR(10)&amp;(VLOOKUP(B172,#REF!,19,FALSE))</f>
        <v>#REF!</v>
      </c>
      <c r="I172" s="11" t="e">
        <f>VLOOKUP(H172,#REF!,2,FALSE)</f>
        <v>#REF!</v>
      </c>
      <c r="J172" s="12" t="e">
        <f>VLOOKUP(B172,#REF!,67,FALSE)</f>
        <v>#REF!</v>
      </c>
      <c r="K172" s="13" t="e">
        <f>IF(OR((VLOOKUP(B172,#REF!,66,FALSE)="1"),(VLOOKUP(B172,#REF!,8,FALSE)="1")),"非公開",(VLOOKUP(B172,#REF!,30,"FALSE")))</f>
        <v>#REF!</v>
      </c>
      <c r="L172" s="13" t="e">
        <f>VLOOKUP(B172,#REF!,29,FALSE)</f>
        <v>#REF!</v>
      </c>
      <c r="M172" s="14" t="e">
        <f>IF(OR((VLOOKUP(B172,#REF!,66,FALSE)="1"),(VLOOKUP(B172,#REF!,8,FALSE)="1")),"非公開",(ROUNDDOWN(L172/K172,3)))</f>
        <v>#REF!</v>
      </c>
      <c r="N172" s="15"/>
      <c r="O172" s="15"/>
      <c r="P172" s="15"/>
      <c r="Q172" s="15"/>
      <c r="R172" s="16"/>
    </row>
    <row r="173" spans="1:18" ht="60" customHeight="1" x14ac:dyDescent="0.15">
      <c r="A173" s="7" t="e">
        <f>VLOOKUP(B173,#REF!,75,FALSE)</f>
        <v>#REF!</v>
      </c>
      <c r="B173" s="8" t="s">
        <v>102</v>
      </c>
      <c r="C173" s="8" t="e">
        <f>VLOOKUP(B173,#REF!,76,FALSE)</f>
        <v>#REF!</v>
      </c>
      <c r="D173" s="8" t="e">
        <f t="shared" si="3"/>
        <v>#REF!</v>
      </c>
      <c r="E173" s="9" t="e">
        <f>VLOOKUP(B173,#REF!,9,FALSE)&amp;CHAR(10)&amp;(DBCS(VLOOKUP(B173,#REF!,11,FALSE))&amp;(DBCS(VLOOKUP(B173,#REF!,10,FALSE))))</f>
        <v>#REF!</v>
      </c>
      <c r="F173" s="9" t="e">
        <f>IF(VLOOKUP(B173,#REF!,63,FALSE)="01","航空自衛隊第２補給処調達部長　村岡　良雄","航空自衛隊第２補給処調達部長代理調達管理課長　奥山　英樹")</f>
        <v>#REF!</v>
      </c>
      <c r="G173" s="10" t="e">
        <f>DATEVALUE(VLOOKUP(B173,#REF!,21,FALSE))</f>
        <v>#REF!</v>
      </c>
      <c r="H173" s="9" t="e">
        <f>VLOOKUP(B173,#REF!,18,FALSE)&amp;CHAR(10)&amp;(VLOOKUP(B173,#REF!,19,FALSE))</f>
        <v>#REF!</v>
      </c>
      <c r="I173" s="11" t="e">
        <f>VLOOKUP(H173,#REF!,2,FALSE)</f>
        <v>#REF!</v>
      </c>
      <c r="J173" s="12" t="e">
        <f>VLOOKUP(B173,#REF!,67,FALSE)</f>
        <v>#REF!</v>
      </c>
      <c r="K173" s="13" t="e">
        <f>IF(OR((VLOOKUP(B173,#REF!,66,FALSE)="1"),(VLOOKUP(B173,#REF!,8,FALSE)="1")),"非公開",(VLOOKUP(B173,#REF!,30,"FALSE")))</f>
        <v>#REF!</v>
      </c>
      <c r="L173" s="13" t="e">
        <f>VLOOKUP(B173,#REF!,29,FALSE)</f>
        <v>#REF!</v>
      </c>
      <c r="M173" s="14" t="e">
        <f>IF(OR((VLOOKUP(B173,#REF!,66,FALSE)="1"),(VLOOKUP(B173,#REF!,8,FALSE)="1")),"非公開",(ROUNDDOWN(L173/K173,3)))</f>
        <v>#REF!</v>
      </c>
      <c r="N173" s="15"/>
      <c r="O173" s="15"/>
      <c r="P173" s="15"/>
      <c r="Q173" s="15"/>
      <c r="R173" s="16"/>
    </row>
    <row r="174" spans="1:18" ht="60" customHeight="1" x14ac:dyDescent="0.15">
      <c r="A174" s="7" t="e">
        <f>VLOOKUP(B174,#REF!,75,FALSE)</f>
        <v>#REF!</v>
      </c>
      <c r="B174" s="8" t="s">
        <v>103</v>
      </c>
      <c r="C174" s="8" t="e">
        <f>VLOOKUP(B174,#REF!,76,FALSE)</f>
        <v>#REF!</v>
      </c>
      <c r="D174" s="8" t="e">
        <f t="shared" si="3"/>
        <v>#REF!</v>
      </c>
      <c r="E174" s="9" t="e">
        <f>VLOOKUP(B174,#REF!,9,FALSE)&amp;CHAR(10)&amp;(DBCS(VLOOKUP(B174,#REF!,11,FALSE))&amp;(DBCS(VLOOKUP(B174,#REF!,10,FALSE))))</f>
        <v>#REF!</v>
      </c>
      <c r="F174" s="9" t="e">
        <f>IF(VLOOKUP(B174,#REF!,63,FALSE)="01","航空自衛隊第２補給処調達部長　村岡　良雄","航空自衛隊第２補給処調達部長代理調達管理課長　奥山　英樹")</f>
        <v>#REF!</v>
      </c>
      <c r="G174" s="10" t="e">
        <f>DATEVALUE(VLOOKUP(B174,#REF!,21,FALSE))</f>
        <v>#REF!</v>
      </c>
      <c r="H174" s="9" t="e">
        <f>VLOOKUP(B174,#REF!,18,FALSE)&amp;CHAR(10)&amp;(VLOOKUP(B174,#REF!,19,FALSE))</f>
        <v>#REF!</v>
      </c>
      <c r="I174" s="11" t="e">
        <f>VLOOKUP(H174,#REF!,2,FALSE)</f>
        <v>#REF!</v>
      </c>
      <c r="J174" s="12" t="e">
        <f>VLOOKUP(B174,#REF!,67,FALSE)</f>
        <v>#REF!</v>
      </c>
      <c r="K174" s="13" t="e">
        <f>IF(OR((VLOOKUP(B174,#REF!,66,FALSE)="1"),(VLOOKUP(B174,#REF!,8,FALSE)="1")),"非公開",(VLOOKUP(B174,#REF!,30,"FALSE")))</f>
        <v>#REF!</v>
      </c>
      <c r="L174" s="13" t="e">
        <f>VLOOKUP(B174,#REF!,29,FALSE)</f>
        <v>#REF!</v>
      </c>
      <c r="M174" s="14" t="e">
        <f>IF(OR((VLOOKUP(B174,#REF!,66,FALSE)="1"),(VLOOKUP(B174,#REF!,8,FALSE)="1")),"非公開",(ROUNDDOWN(L174/K174,3)))</f>
        <v>#REF!</v>
      </c>
      <c r="N174" s="15"/>
      <c r="O174" s="15"/>
      <c r="P174" s="15"/>
      <c r="Q174" s="15"/>
      <c r="R174" s="16"/>
    </row>
    <row r="175" spans="1:18" ht="60" customHeight="1" x14ac:dyDescent="0.15">
      <c r="A175" s="7" t="e">
        <f>VLOOKUP(B175,#REF!,75,FALSE)</f>
        <v>#REF!</v>
      </c>
      <c r="B175" s="8" t="s">
        <v>104</v>
      </c>
      <c r="C175" s="8" t="e">
        <f>VLOOKUP(B175,#REF!,76,FALSE)</f>
        <v>#REF!</v>
      </c>
      <c r="D175" s="8" t="e">
        <f t="shared" si="3"/>
        <v>#REF!</v>
      </c>
      <c r="E175" s="9" t="e">
        <f>VLOOKUP(B175,#REF!,9,FALSE)&amp;CHAR(10)&amp;(DBCS(VLOOKUP(B175,#REF!,11,FALSE))&amp;(DBCS(VLOOKUP(B175,#REF!,10,FALSE))))</f>
        <v>#REF!</v>
      </c>
      <c r="F175" s="9" t="e">
        <f>IF(VLOOKUP(B175,#REF!,63,FALSE)="01","航空自衛隊第２補給処調達部長　村岡　良雄","航空自衛隊第２補給処調達部長代理調達管理課長　奥山　英樹")</f>
        <v>#REF!</v>
      </c>
      <c r="G175" s="10" t="e">
        <f>DATEVALUE(VLOOKUP(B175,#REF!,21,FALSE))</f>
        <v>#REF!</v>
      </c>
      <c r="H175" s="9" t="e">
        <f>VLOOKUP(B175,#REF!,18,FALSE)&amp;CHAR(10)&amp;(VLOOKUP(B175,#REF!,19,FALSE))</f>
        <v>#REF!</v>
      </c>
      <c r="I175" s="11" t="e">
        <f>VLOOKUP(H175,#REF!,2,FALSE)</f>
        <v>#REF!</v>
      </c>
      <c r="J175" s="12" t="e">
        <f>VLOOKUP(B175,#REF!,67,FALSE)</f>
        <v>#REF!</v>
      </c>
      <c r="K175" s="13" t="e">
        <f>IF(OR((VLOOKUP(B175,#REF!,66,FALSE)="1"),(VLOOKUP(B175,#REF!,8,FALSE)="1")),"非公開",(VLOOKUP(B175,#REF!,30,"FALSE")))</f>
        <v>#REF!</v>
      </c>
      <c r="L175" s="13" t="e">
        <f>VLOOKUP(B175,#REF!,29,FALSE)</f>
        <v>#REF!</v>
      </c>
      <c r="M175" s="14" t="e">
        <f>IF(OR((VLOOKUP(B175,#REF!,66,FALSE)="1"),(VLOOKUP(B175,#REF!,8,FALSE)="1")),"非公開",(ROUNDDOWN(L175/K175,3)))</f>
        <v>#REF!</v>
      </c>
      <c r="N175" s="15"/>
      <c r="O175" s="15"/>
      <c r="P175" s="15"/>
      <c r="Q175" s="15"/>
      <c r="R175" s="16"/>
    </row>
    <row r="176" spans="1:18" ht="60" customHeight="1" x14ac:dyDescent="0.15">
      <c r="A176" s="7" t="e">
        <f>VLOOKUP(B176,#REF!,75,FALSE)</f>
        <v>#REF!</v>
      </c>
      <c r="B176" s="8" t="s">
        <v>105</v>
      </c>
      <c r="C176" s="8" t="e">
        <f>VLOOKUP(B176,#REF!,76,FALSE)</f>
        <v>#REF!</v>
      </c>
      <c r="D176" s="8" t="e">
        <f t="shared" si="3"/>
        <v>#REF!</v>
      </c>
      <c r="E176" s="9" t="e">
        <f>VLOOKUP(B176,#REF!,9,FALSE)&amp;CHAR(10)&amp;(DBCS(VLOOKUP(B176,#REF!,11,FALSE))&amp;(DBCS(VLOOKUP(B176,#REF!,10,FALSE))))</f>
        <v>#REF!</v>
      </c>
      <c r="F176" s="9" t="e">
        <f>IF(VLOOKUP(B176,#REF!,63,FALSE)="01","航空自衛隊第２補給処調達部長　村岡　良雄","航空自衛隊第２補給処調達部長代理調達管理課長　奥山　英樹")</f>
        <v>#REF!</v>
      </c>
      <c r="G176" s="10" t="e">
        <f>DATEVALUE(VLOOKUP(B176,#REF!,21,FALSE))</f>
        <v>#REF!</v>
      </c>
      <c r="H176" s="9" t="e">
        <f>VLOOKUP(B176,#REF!,18,FALSE)&amp;CHAR(10)&amp;(VLOOKUP(B176,#REF!,19,FALSE))</f>
        <v>#REF!</v>
      </c>
      <c r="I176" s="11" t="e">
        <f>VLOOKUP(H176,#REF!,2,FALSE)</f>
        <v>#REF!</v>
      </c>
      <c r="J176" s="12" t="e">
        <f>VLOOKUP(B176,#REF!,67,FALSE)</f>
        <v>#REF!</v>
      </c>
      <c r="K176" s="13" t="e">
        <f>IF(OR((VLOOKUP(B176,#REF!,66,FALSE)="1"),(VLOOKUP(B176,#REF!,8,FALSE)="1")),"非公開",(VLOOKUP(B176,#REF!,30,"FALSE")))</f>
        <v>#REF!</v>
      </c>
      <c r="L176" s="13" t="e">
        <f>VLOOKUP(B176,#REF!,29,FALSE)</f>
        <v>#REF!</v>
      </c>
      <c r="M176" s="14" t="e">
        <f>IF(OR((VLOOKUP(B176,#REF!,66,FALSE)="1"),(VLOOKUP(B176,#REF!,8,FALSE)="1")),"非公開",(ROUNDDOWN(L176/K176,3)))</f>
        <v>#REF!</v>
      </c>
      <c r="N176" s="15"/>
      <c r="O176" s="15"/>
      <c r="P176" s="15"/>
      <c r="Q176" s="15"/>
      <c r="R176" s="16"/>
    </row>
    <row r="177" spans="1:18" ht="60" customHeight="1" x14ac:dyDescent="0.15">
      <c r="A177" s="7" t="e">
        <f>VLOOKUP(B177,#REF!,75,FALSE)</f>
        <v>#REF!</v>
      </c>
      <c r="B177" s="8" t="s">
        <v>106</v>
      </c>
      <c r="C177" s="8" t="e">
        <f>VLOOKUP(B177,#REF!,76,FALSE)</f>
        <v>#REF!</v>
      </c>
      <c r="D177" s="8" t="e">
        <f t="shared" si="3"/>
        <v>#REF!</v>
      </c>
      <c r="E177" s="9" t="e">
        <f>VLOOKUP(B177,#REF!,9,FALSE)&amp;CHAR(10)&amp;(DBCS(VLOOKUP(B177,#REF!,11,FALSE))&amp;(DBCS(VLOOKUP(B177,#REF!,10,FALSE))))</f>
        <v>#REF!</v>
      </c>
      <c r="F177" s="9" t="e">
        <f>IF(VLOOKUP(B177,#REF!,63,FALSE)="01","航空自衛隊第２補給処調達部長　村岡　良雄","航空自衛隊第２補給処調達部長代理調達管理課長　奥山　英樹")</f>
        <v>#REF!</v>
      </c>
      <c r="G177" s="10" t="e">
        <f>DATEVALUE(VLOOKUP(B177,#REF!,21,FALSE))</f>
        <v>#REF!</v>
      </c>
      <c r="H177" s="9" t="e">
        <f>VLOOKUP(B177,#REF!,18,FALSE)&amp;CHAR(10)&amp;(VLOOKUP(B177,#REF!,19,FALSE))</f>
        <v>#REF!</v>
      </c>
      <c r="I177" s="11" t="e">
        <f>VLOOKUP(H177,#REF!,2,FALSE)</f>
        <v>#REF!</v>
      </c>
      <c r="J177" s="12" t="e">
        <f>VLOOKUP(B177,#REF!,67,FALSE)</f>
        <v>#REF!</v>
      </c>
      <c r="K177" s="13" t="e">
        <f>IF(OR((VLOOKUP(B177,#REF!,66,FALSE)="1"),(VLOOKUP(B177,#REF!,8,FALSE)="1")),"非公開",(VLOOKUP(B177,#REF!,30,"FALSE")))</f>
        <v>#REF!</v>
      </c>
      <c r="L177" s="13" t="e">
        <f>VLOOKUP(B177,#REF!,29,FALSE)</f>
        <v>#REF!</v>
      </c>
      <c r="M177" s="14" t="e">
        <f>IF(OR((VLOOKUP(B177,#REF!,66,FALSE)="1"),(VLOOKUP(B177,#REF!,8,FALSE)="1")),"非公開",(ROUNDDOWN(L177/K177,3)))</f>
        <v>#REF!</v>
      </c>
      <c r="N177" s="15"/>
      <c r="O177" s="15"/>
      <c r="P177" s="15"/>
      <c r="Q177" s="15"/>
      <c r="R177" s="16"/>
    </row>
    <row r="178" spans="1:18" ht="60" customHeight="1" x14ac:dyDescent="0.15">
      <c r="A178" s="7" t="e">
        <f>VLOOKUP(B178,#REF!,75,FALSE)</f>
        <v>#REF!</v>
      </c>
      <c r="B178" s="8" t="s">
        <v>107</v>
      </c>
      <c r="C178" s="8" t="e">
        <f>VLOOKUP(B178,#REF!,76,FALSE)</f>
        <v>#REF!</v>
      </c>
      <c r="D178" s="8" t="e">
        <f t="shared" si="3"/>
        <v>#REF!</v>
      </c>
      <c r="E178" s="9" t="e">
        <f>VLOOKUP(B178,#REF!,9,FALSE)&amp;CHAR(10)&amp;(DBCS(VLOOKUP(B178,#REF!,11,FALSE))&amp;(DBCS(VLOOKUP(B178,#REF!,10,FALSE))))</f>
        <v>#REF!</v>
      </c>
      <c r="F178" s="9" t="e">
        <f>IF(VLOOKUP(B178,#REF!,63,FALSE)="01","航空自衛隊第２補給処調達部長　村岡　良雄","航空自衛隊第２補給処調達部長代理調達管理課長　奥山　英樹")</f>
        <v>#REF!</v>
      </c>
      <c r="G178" s="10" t="e">
        <f>DATEVALUE(VLOOKUP(B178,#REF!,21,FALSE))</f>
        <v>#REF!</v>
      </c>
      <c r="H178" s="9" t="e">
        <f>VLOOKUP(B178,#REF!,18,FALSE)&amp;CHAR(10)&amp;(VLOOKUP(B178,#REF!,19,FALSE))</f>
        <v>#REF!</v>
      </c>
      <c r="I178" s="11" t="e">
        <f>VLOOKUP(H178,#REF!,2,FALSE)</f>
        <v>#REF!</v>
      </c>
      <c r="J178" s="12" t="e">
        <f>VLOOKUP(B178,#REF!,67,FALSE)</f>
        <v>#REF!</v>
      </c>
      <c r="K178" s="13" t="e">
        <f>IF(OR((VLOOKUP(B178,#REF!,66,FALSE)="1"),(VLOOKUP(B178,#REF!,8,FALSE)="1")),"非公開",(VLOOKUP(B178,#REF!,30,"FALSE")))</f>
        <v>#REF!</v>
      </c>
      <c r="L178" s="13" t="e">
        <f>VLOOKUP(B178,#REF!,29,FALSE)</f>
        <v>#REF!</v>
      </c>
      <c r="M178" s="14" t="e">
        <f>IF(OR((VLOOKUP(B178,#REF!,66,FALSE)="1"),(VLOOKUP(B178,#REF!,8,FALSE)="1")),"非公開",(ROUNDDOWN(L178/K178,3)))</f>
        <v>#REF!</v>
      </c>
      <c r="N178" s="15"/>
      <c r="O178" s="15"/>
      <c r="P178" s="15"/>
      <c r="Q178" s="15"/>
      <c r="R178" s="16"/>
    </row>
    <row r="179" spans="1:18" ht="60" customHeight="1" x14ac:dyDescent="0.15">
      <c r="A179" s="7" t="e">
        <f>VLOOKUP(B179,#REF!,75,FALSE)</f>
        <v>#REF!</v>
      </c>
      <c r="B179" s="8" t="s">
        <v>108</v>
      </c>
      <c r="C179" s="8" t="e">
        <f>VLOOKUP(B179,#REF!,76,FALSE)</f>
        <v>#REF!</v>
      </c>
      <c r="D179" s="8" t="e">
        <f t="shared" si="3"/>
        <v>#REF!</v>
      </c>
      <c r="E179" s="9" t="e">
        <f>VLOOKUP(B179,#REF!,9,FALSE)&amp;CHAR(10)&amp;(DBCS(VLOOKUP(B179,#REF!,11,FALSE))&amp;(DBCS(VLOOKUP(B179,#REF!,10,FALSE))))</f>
        <v>#REF!</v>
      </c>
      <c r="F179" s="9" t="e">
        <f>IF(VLOOKUP(B179,#REF!,63,FALSE)="01","航空自衛隊第２補給処調達部長　村岡　良雄","航空自衛隊第２補給処調達部長代理調達管理課長　奥山　英樹")</f>
        <v>#REF!</v>
      </c>
      <c r="G179" s="10" t="e">
        <f>DATEVALUE(VLOOKUP(B179,#REF!,21,FALSE))</f>
        <v>#REF!</v>
      </c>
      <c r="H179" s="9" t="e">
        <f>VLOOKUP(B179,#REF!,18,FALSE)&amp;CHAR(10)&amp;(VLOOKUP(B179,#REF!,19,FALSE))</f>
        <v>#REF!</v>
      </c>
      <c r="I179" s="11" t="e">
        <f>VLOOKUP(H179,#REF!,2,FALSE)</f>
        <v>#REF!</v>
      </c>
      <c r="J179" s="12" t="e">
        <f>VLOOKUP(B179,#REF!,67,FALSE)</f>
        <v>#REF!</v>
      </c>
      <c r="K179" s="13" t="e">
        <f>IF(OR((VLOOKUP(B179,#REF!,66,FALSE)="1"),(VLOOKUP(B179,#REF!,8,FALSE)="1")),"非公開",(VLOOKUP(B179,#REF!,30,"FALSE")))</f>
        <v>#REF!</v>
      </c>
      <c r="L179" s="13" t="e">
        <f>VLOOKUP(B179,#REF!,29,FALSE)</f>
        <v>#REF!</v>
      </c>
      <c r="M179" s="14" t="e">
        <f>IF(OR((VLOOKUP(B179,#REF!,66,FALSE)="1"),(VLOOKUP(B179,#REF!,8,FALSE)="1")),"非公開",(ROUNDDOWN(L179/K179,3)))</f>
        <v>#REF!</v>
      </c>
      <c r="N179" s="15"/>
      <c r="O179" s="15"/>
      <c r="P179" s="15"/>
      <c r="Q179" s="15"/>
      <c r="R179" s="16"/>
    </row>
    <row r="180" spans="1:18" ht="60" customHeight="1" x14ac:dyDescent="0.15">
      <c r="A180" s="7" t="e">
        <f>VLOOKUP(B180,#REF!,75,FALSE)</f>
        <v>#REF!</v>
      </c>
      <c r="B180" s="8" t="s">
        <v>109</v>
      </c>
      <c r="C180" s="8" t="e">
        <f>VLOOKUP(B180,#REF!,76,FALSE)</f>
        <v>#REF!</v>
      </c>
      <c r="D180" s="8" t="e">
        <f t="shared" si="3"/>
        <v>#REF!</v>
      </c>
      <c r="E180" s="9" t="e">
        <f>VLOOKUP(B180,#REF!,9,FALSE)&amp;CHAR(10)&amp;(DBCS(VLOOKUP(B180,#REF!,11,FALSE))&amp;(DBCS(VLOOKUP(B180,#REF!,10,FALSE))))</f>
        <v>#REF!</v>
      </c>
      <c r="F180" s="9" t="e">
        <f>IF(VLOOKUP(B180,#REF!,63,FALSE)="01","航空自衛隊第２補給処調達部長　村岡　良雄","航空自衛隊第２補給処調達部長代理調達管理課長　奥山　英樹")</f>
        <v>#REF!</v>
      </c>
      <c r="G180" s="10" t="e">
        <f>DATEVALUE(VLOOKUP(B180,#REF!,21,FALSE))</f>
        <v>#REF!</v>
      </c>
      <c r="H180" s="9" t="e">
        <f>VLOOKUP(B180,#REF!,18,FALSE)&amp;CHAR(10)&amp;(VLOOKUP(B180,#REF!,19,FALSE))</f>
        <v>#REF!</v>
      </c>
      <c r="I180" s="11" t="e">
        <f>VLOOKUP(H180,#REF!,2,FALSE)</f>
        <v>#REF!</v>
      </c>
      <c r="J180" s="12" t="e">
        <f>VLOOKUP(B180,#REF!,67,FALSE)</f>
        <v>#REF!</v>
      </c>
      <c r="K180" s="13" t="e">
        <f>IF(OR((VLOOKUP(B180,#REF!,66,FALSE)="1"),(VLOOKUP(B180,#REF!,8,FALSE)="1")),"非公開",(VLOOKUP(B180,#REF!,30,"FALSE")))</f>
        <v>#REF!</v>
      </c>
      <c r="L180" s="13" t="e">
        <f>VLOOKUP(B180,#REF!,29,FALSE)</f>
        <v>#REF!</v>
      </c>
      <c r="M180" s="14" t="e">
        <f>IF(OR((VLOOKUP(B180,#REF!,66,FALSE)="1"),(VLOOKUP(B180,#REF!,8,FALSE)="1")),"非公開",(ROUNDDOWN(L180/K180,3)))</f>
        <v>#REF!</v>
      </c>
      <c r="N180" s="15"/>
      <c r="O180" s="15"/>
      <c r="P180" s="15"/>
      <c r="Q180" s="15"/>
      <c r="R180" s="16"/>
    </row>
    <row r="181" spans="1:18" ht="60" customHeight="1" x14ac:dyDescent="0.15">
      <c r="A181" s="7" t="e">
        <f>VLOOKUP(B181,#REF!,75,FALSE)</f>
        <v>#REF!</v>
      </c>
      <c r="B181" s="8" t="s">
        <v>110</v>
      </c>
      <c r="C181" s="8" t="e">
        <f>VLOOKUP(B181,#REF!,76,FALSE)</f>
        <v>#REF!</v>
      </c>
      <c r="D181" s="8" t="e">
        <f t="shared" si="3"/>
        <v>#REF!</v>
      </c>
      <c r="E181" s="9" t="e">
        <f>VLOOKUP(B181,#REF!,9,FALSE)&amp;CHAR(10)&amp;(DBCS(VLOOKUP(B181,#REF!,11,FALSE))&amp;(DBCS(VLOOKUP(B181,#REF!,10,FALSE))))</f>
        <v>#REF!</v>
      </c>
      <c r="F181" s="9" t="e">
        <f>IF(VLOOKUP(B181,#REF!,63,FALSE)="01","航空自衛隊第２補給処調達部長　村岡　良雄","航空自衛隊第２補給処調達部長代理調達管理課長　奥山　英樹")</f>
        <v>#REF!</v>
      </c>
      <c r="G181" s="10" t="e">
        <f>DATEVALUE(VLOOKUP(B181,#REF!,21,FALSE))</f>
        <v>#REF!</v>
      </c>
      <c r="H181" s="9" t="e">
        <f>VLOOKUP(B181,#REF!,18,FALSE)&amp;CHAR(10)&amp;(VLOOKUP(B181,#REF!,19,FALSE))</f>
        <v>#REF!</v>
      </c>
      <c r="I181" s="11" t="e">
        <f>VLOOKUP(H181,#REF!,2,FALSE)</f>
        <v>#REF!</v>
      </c>
      <c r="J181" s="12" t="e">
        <f>VLOOKUP(B181,#REF!,67,FALSE)</f>
        <v>#REF!</v>
      </c>
      <c r="K181" s="13" t="e">
        <f>IF(OR((VLOOKUP(B181,#REF!,66,FALSE)="1"),(VLOOKUP(B181,#REF!,8,FALSE)="1")),"非公開",(VLOOKUP(B181,#REF!,30,"FALSE")))</f>
        <v>#REF!</v>
      </c>
      <c r="L181" s="13" t="e">
        <f>VLOOKUP(B181,#REF!,29,FALSE)</f>
        <v>#REF!</v>
      </c>
      <c r="M181" s="14" t="e">
        <f>IF(OR((VLOOKUP(B181,#REF!,66,FALSE)="1"),(VLOOKUP(B181,#REF!,8,FALSE)="1")),"非公開",(ROUNDDOWN(L181/K181,3)))</f>
        <v>#REF!</v>
      </c>
      <c r="N181" s="15"/>
      <c r="O181" s="15"/>
      <c r="P181" s="15"/>
      <c r="Q181" s="15"/>
      <c r="R181" s="16"/>
    </row>
    <row r="182" spans="1:18" ht="60" customHeight="1" x14ac:dyDescent="0.15">
      <c r="A182" s="7" t="e">
        <f>VLOOKUP(B182,#REF!,75,FALSE)</f>
        <v>#REF!</v>
      </c>
      <c r="B182" s="8" t="s">
        <v>111</v>
      </c>
      <c r="C182" s="8" t="e">
        <f>VLOOKUP(B182,#REF!,76,FALSE)</f>
        <v>#REF!</v>
      </c>
      <c r="D182" s="8" t="e">
        <f t="shared" si="3"/>
        <v>#REF!</v>
      </c>
      <c r="E182" s="9" t="e">
        <f>VLOOKUP(B182,#REF!,9,FALSE)&amp;CHAR(10)&amp;(DBCS(VLOOKUP(B182,#REF!,11,FALSE))&amp;(DBCS(VLOOKUP(B182,#REF!,10,FALSE))))</f>
        <v>#REF!</v>
      </c>
      <c r="F182" s="9" t="e">
        <f>IF(VLOOKUP(B182,#REF!,63,FALSE)="01","航空自衛隊第２補給処調達部長　村岡　良雄","航空自衛隊第２補給処調達部長代理調達管理課長　奥山　英樹")</f>
        <v>#REF!</v>
      </c>
      <c r="G182" s="10" t="e">
        <f>DATEVALUE(VLOOKUP(B182,#REF!,21,FALSE))</f>
        <v>#REF!</v>
      </c>
      <c r="H182" s="9" t="e">
        <f>VLOOKUP(B182,#REF!,18,FALSE)&amp;CHAR(10)&amp;(VLOOKUP(B182,#REF!,19,FALSE))</f>
        <v>#REF!</v>
      </c>
      <c r="I182" s="11" t="e">
        <f>VLOOKUP(H182,#REF!,2,FALSE)</f>
        <v>#REF!</v>
      </c>
      <c r="J182" s="12" t="e">
        <f>VLOOKUP(B182,#REF!,67,FALSE)</f>
        <v>#REF!</v>
      </c>
      <c r="K182" s="13" t="e">
        <f>IF(OR((VLOOKUP(B182,#REF!,66,FALSE)="1"),(VLOOKUP(B182,#REF!,8,FALSE)="1")),"非公開",(VLOOKUP(B182,#REF!,30,"FALSE")))</f>
        <v>#REF!</v>
      </c>
      <c r="L182" s="13" t="e">
        <f>VLOOKUP(B182,#REF!,29,FALSE)</f>
        <v>#REF!</v>
      </c>
      <c r="M182" s="14" t="e">
        <f>IF(OR((VLOOKUP(B182,#REF!,66,FALSE)="1"),(VLOOKUP(B182,#REF!,8,FALSE)="1")),"非公開",(ROUNDDOWN(L182/K182,3)))</f>
        <v>#REF!</v>
      </c>
      <c r="N182" s="15"/>
      <c r="O182" s="15"/>
      <c r="P182" s="15"/>
      <c r="Q182" s="15"/>
      <c r="R182" s="16"/>
    </row>
    <row r="183" spans="1:18" ht="60" customHeight="1" x14ac:dyDescent="0.15">
      <c r="A183" s="7" t="e">
        <f>VLOOKUP(B183,#REF!,75,FALSE)</f>
        <v>#REF!</v>
      </c>
      <c r="B183" s="8" t="s">
        <v>112</v>
      </c>
      <c r="C183" s="8" t="e">
        <f>VLOOKUP(B183,#REF!,76,FALSE)</f>
        <v>#REF!</v>
      </c>
      <c r="D183" s="8" t="e">
        <f t="shared" si="3"/>
        <v>#REF!</v>
      </c>
      <c r="E183" s="9" t="e">
        <f>VLOOKUP(B183,#REF!,9,FALSE)&amp;CHAR(10)&amp;(DBCS(VLOOKUP(B183,#REF!,11,FALSE))&amp;(DBCS(VLOOKUP(B183,#REF!,10,FALSE))))</f>
        <v>#REF!</v>
      </c>
      <c r="F183" s="9" t="e">
        <f>IF(VLOOKUP(B183,#REF!,63,FALSE)="01","航空自衛隊第２補給処調達部長　村岡　良雄","航空自衛隊第２補給処調達部長代理調達管理課長　奥山　英樹")</f>
        <v>#REF!</v>
      </c>
      <c r="G183" s="10" t="e">
        <f>DATEVALUE(VLOOKUP(B183,#REF!,21,FALSE))</f>
        <v>#REF!</v>
      </c>
      <c r="H183" s="9" t="e">
        <f>VLOOKUP(B183,#REF!,18,FALSE)&amp;CHAR(10)&amp;(VLOOKUP(B183,#REF!,19,FALSE))</f>
        <v>#REF!</v>
      </c>
      <c r="I183" s="11" t="e">
        <f>VLOOKUP(H183,#REF!,2,FALSE)</f>
        <v>#REF!</v>
      </c>
      <c r="J183" s="12" t="e">
        <f>VLOOKUP(B183,#REF!,67,FALSE)</f>
        <v>#REF!</v>
      </c>
      <c r="K183" s="13" t="e">
        <f>IF(OR((VLOOKUP(B183,#REF!,66,FALSE)="1"),(VLOOKUP(B183,#REF!,8,FALSE)="1")),"非公開",(VLOOKUP(B183,#REF!,30,"FALSE")))</f>
        <v>#REF!</v>
      </c>
      <c r="L183" s="13" t="e">
        <f>VLOOKUP(B183,#REF!,29,FALSE)</f>
        <v>#REF!</v>
      </c>
      <c r="M183" s="14" t="e">
        <f>IF(OR((VLOOKUP(B183,#REF!,66,FALSE)="1"),(VLOOKUP(B183,#REF!,8,FALSE)="1")),"非公開",(ROUNDDOWN(L183/K183,3)))</f>
        <v>#REF!</v>
      </c>
      <c r="N183" s="15"/>
      <c r="O183" s="15"/>
      <c r="P183" s="15"/>
      <c r="Q183" s="15"/>
      <c r="R183" s="16"/>
    </row>
    <row r="184" spans="1:18" ht="60" customHeight="1" x14ac:dyDescent="0.15">
      <c r="A184" s="7" t="e">
        <f>VLOOKUP(B184,#REF!,75,FALSE)</f>
        <v>#REF!</v>
      </c>
      <c r="B184" s="8" t="s">
        <v>113</v>
      </c>
      <c r="C184" s="8" t="e">
        <f>VLOOKUP(B184,#REF!,76,FALSE)</f>
        <v>#REF!</v>
      </c>
      <c r="D184" s="8" t="e">
        <f t="shared" si="3"/>
        <v>#REF!</v>
      </c>
      <c r="E184" s="9" t="e">
        <f>VLOOKUP(B184,#REF!,9,FALSE)&amp;CHAR(10)&amp;(DBCS(VLOOKUP(B184,#REF!,11,FALSE))&amp;(DBCS(VLOOKUP(B184,#REF!,10,FALSE))))</f>
        <v>#REF!</v>
      </c>
      <c r="F184" s="9" t="e">
        <f>IF(VLOOKUP(B184,#REF!,63,FALSE)="01","航空自衛隊第２補給処調達部長　村岡　良雄","航空自衛隊第２補給処調達部長代理調達管理課長　奥山　英樹")</f>
        <v>#REF!</v>
      </c>
      <c r="G184" s="10" t="e">
        <f>DATEVALUE(VLOOKUP(B184,#REF!,21,FALSE))</f>
        <v>#REF!</v>
      </c>
      <c r="H184" s="9" t="e">
        <f>VLOOKUP(B184,#REF!,18,FALSE)&amp;CHAR(10)&amp;(VLOOKUP(B184,#REF!,19,FALSE))</f>
        <v>#REF!</v>
      </c>
      <c r="I184" s="11" t="e">
        <f>VLOOKUP(H184,#REF!,2,FALSE)</f>
        <v>#REF!</v>
      </c>
      <c r="J184" s="12" t="e">
        <f>VLOOKUP(B184,#REF!,67,FALSE)</f>
        <v>#REF!</v>
      </c>
      <c r="K184" s="13" t="e">
        <f>IF(OR((VLOOKUP(B184,#REF!,66,FALSE)="1"),(VLOOKUP(B184,#REF!,8,FALSE)="1")),"非公開",(VLOOKUP(B184,#REF!,30,"FALSE")))</f>
        <v>#REF!</v>
      </c>
      <c r="L184" s="13" t="e">
        <f>VLOOKUP(B184,#REF!,29,FALSE)</f>
        <v>#REF!</v>
      </c>
      <c r="M184" s="14" t="e">
        <f>IF(OR((VLOOKUP(B184,#REF!,66,FALSE)="1"),(VLOOKUP(B184,#REF!,8,FALSE)="1")),"非公開",(ROUNDDOWN(L184/K184,3)))</f>
        <v>#REF!</v>
      </c>
      <c r="N184" s="15"/>
      <c r="O184" s="15"/>
      <c r="P184" s="15"/>
      <c r="Q184" s="15"/>
      <c r="R184" s="16"/>
    </row>
    <row r="185" spans="1:18" ht="60" customHeight="1" x14ac:dyDescent="0.15">
      <c r="A185" s="7" t="e">
        <f>VLOOKUP(B185,#REF!,75,FALSE)</f>
        <v>#REF!</v>
      </c>
      <c r="B185" s="8" t="s">
        <v>114</v>
      </c>
      <c r="C185" s="8" t="e">
        <f>VLOOKUP(B185,#REF!,76,FALSE)</f>
        <v>#REF!</v>
      </c>
      <c r="D185" s="8" t="e">
        <f t="shared" si="3"/>
        <v>#REF!</v>
      </c>
      <c r="E185" s="9" t="e">
        <f>VLOOKUP(B185,#REF!,9,FALSE)&amp;CHAR(10)&amp;(DBCS(VLOOKUP(B185,#REF!,11,FALSE))&amp;(DBCS(VLOOKUP(B185,#REF!,10,FALSE))))</f>
        <v>#REF!</v>
      </c>
      <c r="F185" s="9" t="e">
        <f>IF(VLOOKUP(B185,#REF!,63,FALSE)="01","航空自衛隊第２補給処調達部長　村岡　良雄","航空自衛隊第２補給処調達部長代理調達管理課長　奥山　英樹")</f>
        <v>#REF!</v>
      </c>
      <c r="G185" s="10" t="e">
        <f>DATEVALUE(VLOOKUP(B185,#REF!,21,FALSE))</f>
        <v>#REF!</v>
      </c>
      <c r="H185" s="9" t="e">
        <f>VLOOKUP(B185,#REF!,18,FALSE)&amp;CHAR(10)&amp;(VLOOKUP(B185,#REF!,19,FALSE))</f>
        <v>#REF!</v>
      </c>
      <c r="I185" s="11" t="e">
        <f>VLOOKUP(H185,#REF!,2,FALSE)</f>
        <v>#REF!</v>
      </c>
      <c r="J185" s="12" t="e">
        <f>VLOOKUP(B185,#REF!,67,FALSE)</f>
        <v>#REF!</v>
      </c>
      <c r="K185" s="13" t="e">
        <f>IF(OR((VLOOKUP(B185,#REF!,66,FALSE)="1"),(VLOOKUP(B185,#REF!,8,FALSE)="1")),"非公開",(VLOOKUP(B185,#REF!,30,"FALSE")))</f>
        <v>#REF!</v>
      </c>
      <c r="L185" s="13" t="e">
        <f>VLOOKUP(B185,#REF!,29,FALSE)</f>
        <v>#REF!</v>
      </c>
      <c r="M185" s="14" t="e">
        <f>IF(OR((VLOOKUP(B185,#REF!,66,FALSE)="1"),(VLOOKUP(B185,#REF!,8,FALSE)="1")),"非公開",(ROUNDDOWN(L185/K185,3)))</f>
        <v>#REF!</v>
      </c>
      <c r="N185" s="15"/>
      <c r="O185" s="15"/>
      <c r="P185" s="15"/>
      <c r="Q185" s="15"/>
      <c r="R185" s="16"/>
    </row>
    <row r="186" spans="1:18" ht="60" customHeight="1" x14ac:dyDescent="0.15">
      <c r="A186" s="7" t="e">
        <f>VLOOKUP(B186,#REF!,75,FALSE)</f>
        <v>#REF!</v>
      </c>
      <c r="B186" s="8" t="s">
        <v>115</v>
      </c>
      <c r="C186" s="8" t="e">
        <f>VLOOKUP(B186,#REF!,76,FALSE)</f>
        <v>#REF!</v>
      </c>
      <c r="D186" s="8" t="e">
        <f t="shared" si="3"/>
        <v>#REF!</v>
      </c>
      <c r="E186" s="9" t="e">
        <f>VLOOKUP(B186,#REF!,9,FALSE)&amp;CHAR(10)&amp;(DBCS(VLOOKUP(B186,#REF!,11,FALSE))&amp;(DBCS(VLOOKUP(B186,#REF!,10,FALSE))))</f>
        <v>#REF!</v>
      </c>
      <c r="F186" s="9" t="e">
        <f>IF(VLOOKUP(B186,#REF!,63,FALSE)="01","航空自衛隊第２補給処調達部長　村岡　良雄","航空自衛隊第２補給処調達部長代理調達管理課長　奥山　英樹")</f>
        <v>#REF!</v>
      </c>
      <c r="G186" s="10" t="e">
        <f>DATEVALUE(VLOOKUP(B186,#REF!,21,FALSE))</f>
        <v>#REF!</v>
      </c>
      <c r="H186" s="9" t="e">
        <f>VLOOKUP(B186,#REF!,18,FALSE)&amp;CHAR(10)&amp;(VLOOKUP(B186,#REF!,19,FALSE))</f>
        <v>#REF!</v>
      </c>
      <c r="I186" s="11" t="e">
        <f>VLOOKUP(H186,#REF!,2,FALSE)</f>
        <v>#REF!</v>
      </c>
      <c r="J186" s="12" t="e">
        <f>VLOOKUP(B186,#REF!,67,FALSE)</f>
        <v>#REF!</v>
      </c>
      <c r="K186" s="13" t="e">
        <f>IF(OR((VLOOKUP(B186,#REF!,66,FALSE)="1"),(VLOOKUP(B186,#REF!,8,FALSE)="1")),"非公開",(VLOOKUP(B186,#REF!,30,"FALSE")))</f>
        <v>#REF!</v>
      </c>
      <c r="L186" s="13" t="e">
        <f>VLOOKUP(B186,#REF!,29,FALSE)</f>
        <v>#REF!</v>
      </c>
      <c r="M186" s="14" t="e">
        <f>IF(OR((VLOOKUP(B186,#REF!,66,FALSE)="1"),(VLOOKUP(B186,#REF!,8,FALSE)="1")),"非公開",(ROUNDDOWN(L186/K186,3)))</f>
        <v>#REF!</v>
      </c>
      <c r="N186" s="15"/>
      <c r="O186" s="15"/>
      <c r="P186" s="15"/>
      <c r="Q186" s="15"/>
      <c r="R186" s="16"/>
    </row>
    <row r="187" spans="1:18" ht="60" customHeight="1" x14ac:dyDescent="0.15">
      <c r="A187" s="7" t="e">
        <f>VLOOKUP(B187,#REF!,75,FALSE)</f>
        <v>#REF!</v>
      </c>
      <c r="B187" s="8" t="s">
        <v>116</v>
      </c>
      <c r="C187" s="8" t="e">
        <f>VLOOKUP(B187,#REF!,76,FALSE)</f>
        <v>#REF!</v>
      </c>
      <c r="D187" s="8" t="e">
        <f t="shared" si="3"/>
        <v>#REF!</v>
      </c>
      <c r="E187" s="9" t="e">
        <f>VLOOKUP(B187,#REF!,9,FALSE)&amp;CHAR(10)&amp;(DBCS(VLOOKUP(B187,#REF!,11,FALSE))&amp;(DBCS(VLOOKUP(B187,#REF!,10,FALSE))))</f>
        <v>#REF!</v>
      </c>
      <c r="F187" s="9" t="e">
        <f>IF(VLOOKUP(B187,#REF!,63,FALSE)="01","航空自衛隊第２補給処調達部長　村岡　良雄","航空自衛隊第２補給処調達部長代理調達管理課長　奥山　英樹")</f>
        <v>#REF!</v>
      </c>
      <c r="G187" s="10" t="e">
        <f>DATEVALUE(VLOOKUP(B187,#REF!,21,FALSE))</f>
        <v>#REF!</v>
      </c>
      <c r="H187" s="9" t="e">
        <f>VLOOKUP(B187,#REF!,18,FALSE)&amp;CHAR(10)&amp;(VLOOKUP(B187,#REF!,19,FALSE))</f>
        <v>#REF!</v>
      </c>
      <c r="I187" s="11" t="e">
        <f>VLOOKUP(H187,#REF!,2,FALSE)</f>
        <v>#REF!</v>
      </c>
      <c r="J187" s="12" t="e">
        <f>VLOOKUP(B187,#REF!,67,FALSE)</f>
        <v>#REF!</v>
      </c>
      <c r="K187" s="13" t="e">
        <f>IF(OR((VLOOKUP(B187,#REF!,66,FALSE)="1"),(VLOOKUP(B187,#REF!,8,FALSE)="1")),"非公開",(VLOOKUP(B187,#REF!,30,"FALSE")))</f>
        <v>#REF!</v>
      </c>
      <c r="L187" s="13" t="e">
        <f>VLOOKUP(B187,#REF!,29,FALSE)</f>
        <v>#REF!</v>
      </c>
      <c r="M187" s="14" t="e">
        <f>IF(OR((VLOOKUP(B187,#REF!,66,FALSE)="1"),(VLOOKUP(B187,#REF!,8,FALSE)="1")),"非公開",(ROUNDDOWN(L187/K187,3)))</f>
        <v>#REF!</v>
      </c>
      <c r="N187" s="15"/>
      <c r="O187" s="15"/>
      <c r="P187" s="15"/>
      <c r="Q187" s="15"/>
      <c r="R187" s="16"/>
    </row>
    <row r="188" spans="1:18" ht="60" customHeight="1" x14ac:dyDescent="0.15">
      <c r="A188" s="7" t="e">
        <f>VLOOKUP(B188,#REF!,75,FALSE)</f>
        <v>#REF!</v>
      </c>
      <c r="B188" s="8" t="s">
        <v>117</v>
      </c>
      <c r="C188" s="8" t="e">
        <f>VLOOKUP(B188,#REF!,76,FALSE)</f>
        <v>#REF!</v>
      </c>
      <c r="D188" s="8" t="e">
        <f t="shared" si="3"/>
        <v>#REF!</v>
      </c>
      <c r="E188" s="9" t="e">
        <f>VLOOKUP(B188,#REF!,9,FALSE)&amp;CHAR(10)&amp;(DBCS(VLOOKUP(B188,#REF!,11,FALSE))&amp;(DBCS(VLOOKUP(B188,#REF!,10,FALSE))))</f>
        <v>#REF!</v>
      </c>
      <c r="F188" s="9" t="e">
        <f>IF(VLOOKUP(B188,#REF!,63,FALSE)="01","航空自衛隊第２補給処調達部長　村岡　良雄","航空自衛隊第２補給処調達部長代理調達管理課長　奥山　英樹")</f>
        <v>#REF!</v>
      </c>
      <c r="G188" s="10" t="e">
        <f>DATEVALUE(VLOOKUP(B188,#REF!,21,FALSE))</f>
        <v>#REF!</v>
      </c>
      <c r="H188" s="9" t="e">
        <f>VLOOKUP(B188,#REF!,18,FALSE)&amp;CHAR(10)&amp;(VLOOKUP(B188,#REF!,19,FALSE))</f>
        <v>#REF!</v>
      </c>
      <c r="I188" s="11" t="e">
        <f>VLOOKUP(H188,#REF!,2,FALSE)</f>
        <v>#REF!</v>
      </c>
      <c r="J188" s="12" t="e">
        <f>VLOOKUP(B188,#REF!,67,FALSE)</f>
        <v>#REF!</v>
      </c>
      <c r="K188" s="13" t="e">
        <f>IF(OR((VLOOKUP(B188,#REF!,66,FALSE)="1"),(VLOOKUP(B188,#REF!,8,FALSE)="1")),"非公開",(VLOOKUP(B188,#REF!,30,"FALSE")))</f>
        <v>#REF!</v>
      </c>
      <c r="L188" s="13" t="e">
        <f>VLOOKUP(B188,#REF!,29,FALSE)</f>
        <v>#REF!</v>
      </c>
      <c r="M188" s="14" t="e">
        <f>IF(OR((VLOOKUP(B188,#REF!,66,FALSE)="1"),(VLOOKUP(B188,#REF!,8,FALSE)="1")),"非公開",(ROUNDDOWN(L188/K188,3)))</f>
        <v>#REF!</v>
      </c>
      <c r="N188" s="15"/>
      <c r="O188" s="15"/>
      <c r="P188" s="15"/>
      <c r="Q188" s="15"/>
      <c r="R188" s="16"/>
    </row>
    <row r="189" spans="1:18" ht="60" customHeight="1" x14ac:dyDescent="0.15">
      <c r="A189" s="7" t="e">
        <f>VLOOKUP(B189,#REF!,75,FALSE)</f>
        <v>#REF!</v>
      </c>
      <c r="B189" s="8" t="s">
        <v>118</v>
      </c>
      <c r="C189" s="8" t="e">
        <f>VLOOKUP(B189,#REF!,76,FALSE)</f>
        <v>#REF!</v>
      </c>
      <c r="D189" s="8" t="e">
        <f t="shared" si="3"/>
        <v>#REF!</v>
      </c>
      <c r="E189" s="9" t="e">
        <f>VLOOKUP(B189,#REF!,9,FALSE)&amp;CHAR(10)&amp;(DBCS(VLOOKUP(B189,#REF!,11,FALSE))&amp;(DBCS(VLOOKUP(B189,#REF!,10,FALSE))))</f>
        <v>#REF!</v>
      </c>
      <c r="F189" s="9" t="e">
        <f>IF(VLOOKUP(B189,#REF!,63,FALSE)="01","航空自衛隊第２補給処調達部長　村岡　良雄","航空自衛隊第２補給処調達部長代理調達管理課長　奥山　英樹")</f>
        <v>#REF!</v>
      </c>
      <c r="G189" s="10" t="e">
        <f>DATEVALUE(VLOOKUP(B189,#REF!,21,FALSE))</f>
        <v>#REF!</v>
      </c>
      <c r="H189" s="9" t="e">
        <f>VLOOKUP(B189,#REF!,18,FALSE)&amp;CHAR(10)&amp;(VLOOKUP(B189,#REF!,19,FALSE))</f>
        <v>#REF!</v>
      </c>
      <c r="I189" s="11" t="e">
        <f>VLOOKUP(H189,#REF!,2,FALSE)</f>
        <v>#REF!</v>
      </c>
      <c r="J189" s="12" t="e">
        <f>VLOOKUP(B189,#REF!,67,FALSE)</f>
        <v>#REF!</v>
      </c>
      <c r="K189" s="13" t="e">
        <f>IF(OR((VLOOKUP(B189,#REF!,66,FALSE)="1"),(VLOOKUP(B189,#REF!,8,FALSE)="1")),"非公開",(VLOOKUP(B189,#REF!,30,"FALSE")))</f>
        <v>#REF!</v>
      </c>
      <c r="L189" s="13" t="e">
        <f>VLOOKUP(B189,#REF!,29,FALSE)</f>
        <v>#REF!</v>
      </c>
      <c r="M189" s="14" t="e">
        <f>IF(OR((VLOOKUP(B189,#REF!,66,FALSE)="1"),(VLOOKUP(B189,#REF!,8,FALSE)="1")),"非公開",(ROUNDDOWN(L189/K189,3)))</f>
        <v>#REF!</v>
      </c>
      <c r="N189" s="15"/>
      <c r="O189" s="15"/>
      <c r="P189" s="15"/>
      <c r="Q189" s="15"/>
      <c r="R189" s="16"/>
    </row>
    <row r="190" spans="1:18" ht="60" customHeight="1" x14ac:dyDescent="0.15">
      <c r="A190" s="7" t="e">
        <f>VLOOKUP(B190,#REF!,75,FALSE)</f>
        <v>#REF!</v>
      </c>
      <c r="B190" s="8" t="s">
        <v>119</v>
      </c>
      <c r="C190" s="8" t="e">
        <f>VLOOKUP(B190,#REF!,76,FALSE)</f>
        <v>#REF!</v>
      </c>
      <c r="D190" s="8" t="e">
        <f t="shared" si="3"/>
        <v>#REF!</v>
      </c>
      <c r="E190" s="9" t="e">
        <f>VLOOKUP(B190,#REF!,9,FALSE)&amp;CHAR(10)&amp;(DBCS(VLOOKUP(B190,#REF!,11,FALSE))&amp;(DBCS(VLOOKUP(B190,#REF!,10,FALSE))))</f>
        <v>#REF!</v>
      </c>
      <c r="F190" s="9" t="e">
        <f>IF(VLOOKUP(B190,#REF!,63,FALSE)="01","航空自衛隊第２補給処調達部長　村岡　良雄","航空自衛隊第２補給処調達部長代理調達管理課長　奥山　英樹")</f>
        <v>#REF!</v>
      </c>
      <c r="G190" s="10" t="e">
        <f>DATEVALUE(VLOOKUP(B190,#REF!,21,FALSE))</f>
        <v>#REF!</v>
      </c>
      <c r="H190" s="9" t="e">
        <f>VLOOKUP(B190,#REF!,18,FALSE)&amp;CHAR(10)&amp;(VLOOKUP(B190,#REF!,19,FALSE))</f>
        <v>#REF!</v>
      </c>
      <c r="I190" s="11" t="e">
        <f>VLOOKUP(H190,#REF!,2,FALSE)</f>
        <v>#REF!</v>
      </c>
      <c r="J190" s="12" t="e">
        <f>VLOOKUP(B190,#REF!,67,FALSE)</f>
        <v>#REF!</v>
      </c>
      <c r="K190" s="13" t="e">
        <f>IF(OR((VLOOKUP(B190,#REF!,66,FALSE)="1"),(VLOOKUP(B190,#REF!,8,FALSE)="1")),"非公開",(VLOOKUP(B190,#REF!,30,"FALSE")))</f>
        <v>#REF!</v>
      </c>
      <c r="L190" s="13" t="e">
        <f>VLOOKUP(B190,#REF!,29,FALSE)</f>
        <v>#REF!</v>
      </c>
      <c r="M190" s="14" t="e">
        <f>IF(OR((VLOOKUP(B190,#REF!,66,FALSE)="1"),(VLOOKUP(B190,#REF!,8,FALSE)="1")),"非公開",(ROUNDDOWN(L190/K190,3)))</f>
        <v>#REF!</v>
      </c>
      <c r="N190" s="15"/>
      <c r="O190" s="15"/>
      <c r="P190" s="15"/>
      <c r="Q190" s="15"/>
      <c r="R190" s="16"/>
    </row>
    <row r="191" spans="1:18" ht="60" customHeight="1" x14ac:dyDescent="0.15">
      <c r="A191" s="7" t="e">
        <f>VLOOKUP(B191,#REF!,75,FALSE)</f>
        <v>#REF!</v>
      </c>
      <c r="B191" s="8" t="s">
        <v>120</v>
      </c>
      <c r="C191" s="8" t="e">
        <f>VLOOKUP(B191,#REF!,76,FALSE)</f>
        <v>#REF!</v>
      </c>
      <c r="D191" s="8" t="e">
        <f t="shared" si="3"/>
        <v>#REF!</v>
      </c>
      <c r="E191" s="9" t="e">
        <f>VLOOKUP(B191,#REF!,9,FALSE)&amp;CHAR(10)&amp;(DBCS(VLOOKUP(B191,#REF!,11,FALSE))&amp;(DBCS(VLOOKUP(B191,#REF!,10,FALSE))))</f>
        <v>#REF!</v>
      </c>
      <c r="F191" s="9" t="e">
        <f>IF(VLOOKUP(B191,#REF!,63,FALSE)="01","航空自衛隊第２補給処調達部長　村岡　良雄","航空自衛隊第２補給処調達部長代理調達管理課長　奥山　英樹")</f>
        <v>#REF!</v>
      </c>
      <c r="G191" s="10" t="e">
        <f>DATEVALUE(VLOOKUP(B191,#REF!,21,FALSE))</f>
        <v>#REF!</v>
      </c>
      <c r="H191" s="9" t="e">
        <f>VLOOKUP(B191,#REF!,18,FALSE)&amp;CHAR(10)&amp;(VLOOKUP(B191,#REF!,19,FALSE))</f>
        <v>#REF!</v>
      </c>
      <c r="I191" s="11" t="e">
        <f>VLOOKUP(H191,#REF!,2,FALSE)</f>
        <v>#REF!</v>
      </c>
      <c r="J191" s="12" t="e">
        <f>VLOOKUP(B191,#REF!,67,FALSE)</f>
        <v>#REF!</v>
      </c>
      <c r="K191" s="13" t="e">
        <f>IF(OR((VLOOKUP(B191,#REF!,66,FALSE)="1"),(VLOOKUP(B191,#REF!,8,FALSE)="1")),"非公開",(VLOOKUP(B191,#REF!,30,"FALSE")))</f>
        <v>#REF!</v>
      </c>
      <c r="L191" s="13" t="e">
        <f>VLOOKUP(B191,#REF!,29,FALSE)</f>
        <v>#REF!</v>
      </c>
      <c r="M191" s="14" t="e">
        <f>IF(OR((VLOOKUP(B191,#REF!,66,FALSE)="1"),(VLOOKUP(B191,#REF!,8,FALSE)="1")),"非公開",(ROUNDDOWN(L191/K191,3)))</f>
        <v>#REF!</v>
      </c>
      <c r="N191" s="15"/>
      <c r="O191" s="15"/>
      <c r="P191" s="15"/>
      <c r="Q191" s="15"/>
      <c r="R191" s="16"/>
    </row>
    <row r="192" spans="1:18" ht="60" customHeight="1" x14ac:dyDescent="0.15">
      <c r="A192" s="7" t="e">
        <f>VLOOKUP(B192,#REF!,75,FALSE)</f>
        <v>#REF!</v>
      </c>
      <c r="B192" s="8" t="s">
        <v>121</v>
      </c>
      <c r="C192" s="8" t="e">
        <f>VLOOKUP(B192,#REF!,76,FALSE)</f>
        <v>#REF!</v>
      </c>
      <c r="D192" s="8" t="e">
        <f t="shared" ref="D192:D255" si="4">IF(C192="KE","市場価格方式","")</f>
        <v>#REF!</v>
      </c>
      <c r="E192" s="9" t="e">
        <f>VLOOKUP(B192,#REF!,9,FALSE)&amp;CHAR(10)&amp;(DBCS(VLOOKUP(B192,#REF!,11,FALSE))&amp;(DBCS(VLOOKUP(B192,#REF!,10,FALSE))))</f>
        <v>#REF!</v>
      </c>
      <c r="F192" s="9" t="e">
        <f>IF(VLOOKUP(B192,#REF!,63,FALSE)="01","航空自衛隊第２補給処調達部長　村岡　良雄","航空自衛隊第２補給処調達部長代理調達管理課長　奥山　英樹")</f>
        <v>#REF!</v>
      </c>
      <c r="G192" s="10" t="e">
        <f>DATEVALUE(VLOOKUP(B192,#REF!,21,FALSE))</f>
        <v>#REF!</v>
      </c>
      <c r="H192" s="9" t="e">
        <f>VLOOKUP(B192,#REF!,18,FALSE)&amp;CHAR(10)&amp;(VLOOKUP(B192,#REF!,19,FALSE))</f>
        <v>#REF!</v>
      </c>
      <c r="I192" s="11" t="e">
        <f>VLOOKUP(H192,#REF!,2,FALSE)</f>
        <v>#REF!</v>
      </c>
      <c r="J192" s="12" t="e">
        <f>VLOOKUP(B192,#REF!,67,FALSE)</f>
        <v>#REF!</v>
      </c>
      <c r="K192" s="13" t="e">
        <f>IF(OR((VLOOKUP(B192,#REF!,66,FALSE)="1"),(VLOOKUP(B192,#REF!,8,FALSE)="1")),"非公開",(VLOOKUP(B192,#REF!,30,"FALSE")))</f>
        <v>#REF!</v>
      </c>
      <c r="L192" s="13" t="e">
        <f>VLOOKUP(B192,#REF!,29,FALSE)</f>
        <v>#REF!</v>
      </c>
      <c r="M192" s="14" t="e">
        <f>IF(OR((VLOOKUP(B192,#REF!,66,FALSE)="1"),(VLOOKUP(B192,#REF!,8,FALSE)="1")),"非公開",(ROUNDDOWN(L192/K192,3)))</f>
        <v>#REF!</v>
      </c>
      <c r="N192" s="15"/>
      <c r="O192" s="15"/>
      <c r="P192" s="15"/>
      <c r="Q192" s="15"/>
      <c r="R192" s="16"/>
    </row>
    <row r="193" spans="1:18" ht="60" customHeight="1" x14ac:dyDescent="0.15">
      <c r="A193" s="7" t="e">
        <f>VLOOKUP(B193,#REF!,75,FALSE)</f>
        <v>#REF!</v>
      </c>
      <c r="B193" s="8" t="s">
        <v>122</v>
      </c>
      <c r="C193" s="8" t="e">
        <f>VLOOKUP(B193,#REF!,76,FALSE)</f>
        <v>#REF!</v>
      </c>
      <c r="D193" s="8" t="e">
        <f t="shared" si="4"/>
        <v>#REF!</v>
      </c>
      <c r="E193" s="9" t="e">
        <f>VLOOKUP(B193,#REF!,9,FALSE)&amp;CHAR(10)&amp;(DBCS(VLOOKUP(B193,#REF!,11,FALSE))&amp;(DBCS(VLOOKUP(B193,#REF!,10,FALSE))))</f>
        <v>#REF!</v>
      </c>
      <c r="F193" s="9" t="e">
        <f>IF(VLOOKUP(B193,#REF!,63,FALSE)="01","航空自衛隊第２補給処調達部長　村岡　良雄","航空自衛隊第２補給処調達部長代理調達管理課長　奥山　英樹")</f>
        <v>#REF!</v>
      </c>
      <c r="G193" s="10" t="e">
        <f>DATEVALUE(VLOOKUP(B193,#REF!,21,FALSE))</f>
        <v>#REF!</v>
      </c>
      <c r="H193" s="9" t="e">
        <f>VLOOKUP(B193,#REF!,18,FALSE)&amp;CHAR(10)&amp;(VLOOKUP(B193,#REF!,19,FALSE))</f>
        <v>#REF!</v>
      </c>
      <c r="I193" s="11" t="e">
        <f>VLOOKUP(H193,#REF!,2,FALSE)</f>
        <v>#REF!</v>
      </c>
      <c r="J193" s="12" t="e">
        <f>VLOOKUP(B193,#REF!,67,FALSE)</f>
        <v>#REF!</v>
      </c>
      <c r="K193" s="13" t="e">
        <f>IF(OR((VLOOKUP(B193,#REF!,66,FALSE)="1"),(VLOOKUP(B193,#REF!,8,FALSE)="1")),"非公開",(VLOOKUP(B193,#REF!,30,"FALSE")))</f>
        <v>#REF!</v>
      </c>
      <c r="L193" s="13" t="e">
        <f>VLOOKUP(B193,#REF!,29,FALSE)</f>
        <v>#REF!</v>
      </c>
      <c r="M193" s="14" t="e">
        <f>IF(OR((VLOOKUP(B193,#REF!,66,FALSE)="1"),(VLOOKUP(B193,#REF!,8,FALSE)="1")),"非公開",(ROUNDDOWN(L193/K193,3)))</f>
        <v>#REF!</v>
      </c>
      <c r="N193" s="15"/>
      <c r="O193" s="15"/>
      <c r="P193" s="15"/>
      <c r="Q193" s="15"/>
      <c r="R193" s="16"/>
    </row>
    <row r="194" spans="1:18" ht="60" customHeight="1" x14ac:dyDescent="0.15">
      <c r="A194" s="7" t="e">
        <f>VLOOKUP(B194,#REF!,75,FALSE)</f>
        <v>#REF!</v>
      </c>
      <c r="B194" s="8" t="s">
        <v>123</v>
      </c>
      <c r="C194" s="8" t="e">
        <f>VLOOKUP(B194,#REF!,76,FALSE)</f>
        <v>#REF!</v>
      </c>
      <c r="D194" s="8" t="e">
        <f t="shared" si="4"/>
        <v>#REF!</v>
      </c>
      <c r="E194" s="9" t="e">
        <f>VLOOKUP(B194,#REF!,9,FALSE)&amp;CHAR(10)&amp;(DBCS(VLOOKUP(B194,#REF!,11,FALSE))&amp;(DBCS(VLOOKUP(B194,#REF!,10,FALSE))))</f>
        <v>#REF!</v>
      </c>
      <c r="F194" s="9" t="e">
        <f>IF(VLOOKUP(B194,#REF!,63,FALSE)="01","航空自衛隊第２補給処調達部長　村岡　良雄","航空自衛隊第２補給処調達部長代理調達管理課長　奥山　英樹")</f>
        <v>#REF!</v>
      </c>
      <c r="G194" s="10" t="e">
        <f>DATEVALUE(VLOOKUP(B194,#REF!,21,FALSE))</f>
        <v>#REF!</v>
      </c>
      <c r="H194" s="9" t="e">
        <f>VLOOKUP(B194,#REF!,18,FALSE)&amp;CHAR(10)&amp;(VLOOKUP(B194,#REF!,19,FALSE))</f>
        <v>#REF!</v>
      </c>
      <c r="I194" s="11" t="e">
        <f>VLOOKUP(H194,#REF!,2,FALSE)</f>
        <v>#REF!</v>
      </c>
      <c r="J194" s="12" t="e">
        <f>VLOOKUP(B194,#REF!,67,FALSE)</f>
        <v>#REF!</v>
      </c>
      <c r="K194" s="13" t="e">
        <f>IF(OR((VLOOKUP(B194,#REF!,66,FALSE)="1"),(VLOOKUP(B194,#REF!,8,FALSE)="1")),"非公開",(VLOOKUP(B194,#REF!,30,"FALSE")))</f>
        <v>#REF!</v>
      </c>
      <c r="L194" s="13" t="e">
        <f>VLOOKUP(B194,#REF!,29,FALSE)</f>
        <v>#REF!</v>
      </c>
      <c r="M194" s="14" t="e">
        <f>IF(OR((VLOOKUP(B194,#REF!,66,FALSE)="1"),(VLOOKUP(B194,#REF!,8,FALSE)="1")),"非公開",(ROUNDDOWN(L194/K194,3)))</f>
        <v>#REF!</v>
      </c>
      <c r="N194" s="15"/>
      <c r="O194" s="15"/>
      <c r="P194" s="15"/>
      <c r="Q194" s="15"/>
      <c r="R194" s="16"/>
    </row>
    <row r="195" spans="1:18" ht="60" customHeight="1" x14ac:dyDescent="0.15">
      <c r="A195" s="7" t="e">
        <f>VLOOKUP(B195,#REF!,75,FALSE)</f>
        <v>#REF!</v>
      </c>
      <c r="B195" s="8" t="s">
        <v>124</v>
      </c>
      <c r="C195" s="8" t="e">
        <f>VLOOKUP(B195,#REF!,76,FALSE)</f>
        <v>#REF!</v>
      </c>
      <c r="D195" s="8" t="e">
        <f t="shared" si="4"/>
        <v>#REF!</v>
      </c>
      <c r="E195" s="9" t="e">
        <f>VLOOKUP(B195,#REF!,9,FALSE)&amp;CHAR(10)&amp;(DBCS(VLOOKUP(B195,#REF!,11,FALSE))&amp;(DBCS(VLOOKUP(B195,#REF!,10,FALSE))))</f>
        <v>#REF!</v>
      </c>
      <c r="F195" s="9" t="e">
        <f>IF(VLOOKUP(B195,#REF!,63,FALSE)="01","航空自衛隊第２補給処調達部長　村岡　良雄","航空自衛隊第２補給処調達部長代理調達管理課長　奥山　英樹")</f>
        <v>#REF!</v>
      </c>
      <c r="G195" s="10" t="e">
        <f>DATEVALUE(VLOOKUP(B195,#REF!,21,FALSE))</f>
        <v>#REF!</v>
      </c>
      <c r="H195" s="9" t="e">
        <f>VLOOKUP(B195,#REF!,18,FALSE)&amp;CHAR(10)&amp;(VLOOKUP(B195,#REF!,19,FALSE))</f>
        <v>#REF!</v>
      </c>
      <c r="I195" s="11" t="e">
        <f>VLOOKUP(H195,#REF!,2,FALSE)</f>
        <v>#REF!</v>
      </c>
      <c r="J195" s="12" t="e">
        <f>VLOOKUP(B195,#REF!,67,FALSE)</f>
        <v>#REF!</v>
      </c>
      <c r="K195" s="13" t="e">
        <f>IF(OR((VLOOKUP(B195,#REF!,66,FALSE)="1"),(VLOOKUP(B195,#REF!,8,FALSE)="1")),"非公開",(VLOOKUP(B195,#REF!,30,"FALSE")))</f>
        <v>#REF!</v>
      </c>
      <c r="L195" s="13" t="e">
        <f>VLOOKUP(B195,#REF!,29,FALSE)</f>
        <v>#REF!</v>
      </c>
      <c r="M195" s="14" t="e">
        <f>IF(OR((VLOOKUP(B195,#REF!,66,FALSE)="1"),(VLOOKUP(B195,#REF!,8,FALSE)="1")),"非公開",(ROUNDDOWN(L195/K195,3)))</f>
        <v>#REF!</v>
      </c>
      <c r="N195" s="15"/>
      <c r="O195" s="15"/>
      <c r="P195" s="15"/>
      <c r="Q195" s="15"/>
      <c r="R195" s="16"/>
    </row>
    <row r="196" spans="1:18" ht="60" customHeight="1" x14ac:dyDescent="0.15">
      <c r="A196" s="7" t="e">
        <f>VLOOKUP(B196,#REF!,75,FALSE)</f>
        <v>#REF!</v>
      </c>
      <c r="B196" s="8" t="s">
        <v>125</v>
      </c>
      <c r="C196" s="8" t="e">
        <f>VLOOKUP(B196,#REF!,76,FALSE)</f>
        <v>#REF!</v>
      </c>
      <c r="D196" s="8" t="e">
        <f t="shared" si="4"/>
        <v>#REF!</v>
      </c>
      <c r="E196" s="9" t="e">
        <f>VLOOKUP(B196,#REF!,9,FALSE)&amp;CHAR(10)&amp;(DBCS(VLOOKUP(B196,#REF!,11,FALSE))&amp;(DBCS(VLOOKUP(B196,#REF!,10,FALSE))))</f>
        <v>#REF!</v>
      </c>
      <c r="F196" s="9" t="e">
        <f>IF(VLOOKUP(B196,#REF!,63,FALSE)="01","航空自衛隊第２補給処調達部長　村岡　良雄","航空自衛隊第２補給処調達部長代理調達管理課長　奥山　英樹")</f>
        <v>#REF!</v>
      </c>
      <c r="G196" s="10" t="e">
        <f>DATEVALUE(VLOOKUP(B196,#REF!,21,FALSE))</f>
        <v>#REF!</v>
      </c>
      <c r="H196" s="9" t="e">
        <f>VLOOKUP(B196,#REF!,18,FALSE)&amp;CHAR(10)&amp;(VLOOKUP(B196,#REF!,19,FALSE))</f>
        <v>#REF!</v>
      </c>
      <c r="I196" s="11" t="e">
        <f>VLOOKUP(H196,#REF!,2,FALSE)</f>
        <v>#REF!</v>
      </c>
      <c r="J196" s="12" t="e">
        <f>VLOOKUP(B196,#REF!,67,FALSE)</f>
        <v>#REF!</v>
      </c>
      <c r="K196" s="13" t="e">
        <f>IF(OR((VLOOKUP(B196,#REF!,66,FALSE)="1"),(VLOOKUP(B196,#REF!,8,FALSE)="1")),"非公開",(VLOOKUP(B196,#REF!,30,"FALSE")))</f>
        <v>#REF!</v>
      </c>
      <c r="L196" s="13" t="e">
        <f>VLOOKUP(B196,#REF!,29,FALSE)</f>
        <v>#REF!</v>
      </c>
      <c r="M196" s="14" t="e">
        <f>IF(OR((VLOOKUP(B196,#REF!,66,FALSE)="1"),(VLOOKUP(B196,#REF!,8,FALSE)="1")),"非公開",(ROUNDDOWN(L196/K196,3)))</f>
        <v>#REF!</v>
      </c>
      <c r="N196" s="15"/>
      <c r="O196" s="15"/>
      <c r="P196" s="15"/>
      <c r="Q196" s="15"/>
      <c r="R196" s="16"/>
    </row>
    <row r="197" spans="1:18" ht="60" customHeight="1" x14ac:dyDescent="0.15">
      <c r="A197" s="7" t="e">
        <f>VLOOKUP(B197,#REF!,75,FALSE)</f>
        <v>#REF!</v>
      </c>
      <c r="B197" s="8" t="s">
        <v>126</v>
      </c>
      <c r="C197" s="8" t="e">
        <f>VLOOKUP(B197,#REF!,76,FALSE)</f>
        <v>#REF!</v>
      </c>
      <c r="D197" s="8" t="e">
        <f t="shared" si="4"/>
        <v>#REF!</v>
      </c>
      <c r="E197" s="9" t="e">
        <f>VLOOKUP(B197,#REF!,9,FALSE)&amp;CHAR(10)&amp;(DBCS(VLOOKUP(B197,#REF!,11,FALSE))&amp;(DBCS(VLOOKUP(B197,#REF!,10,FALSE))))</f>
        <v>#REF!</v>
      </c>
      <c r="F197" s="9" t="e">
        <f>IF(VLOOKUP(B197,#REF!,63,FALSE)="01","航空自衛隊第２補給処調達部長　村岡　良雄","航空自衛隊第２補給処調達部長代理調達管理課長　奥山　英樹")</f>
        <v>#REF!</v>
      </c>
      <c r="G197" s="10" t="e">
        <f>DATEVALUE(VLOOKUP(B197,#REF!,21,FALSE))</f>
        <v>#REF!</v>
      </c>
      <c r="H197" s="9" t="e">
        <f>VLOOKUP(B197,#REF!,18,FALSE)&amp;CHAR(10)&amp;(VLOOKUP(B197,#REF!,19,FALSE))</f>
        <v>#REF!</v>
      </c>
      <c r="I197" s="11" t="e">
        <f>VLOOKUP(H197,#REF!,2,FALSE)</f>
        <v>#REF!</v>
      </c>
      <c r="J197" s="12" t="e">
        <f>VLOOKUP(B197,#REF!,67,FALSE)</f>
        <v>#REF!</v>
      </c>
      <c r="K197" s="13" t="e">
        <f>IF(OR((VLOOKUP(B197,#REF!,66,FALSE)="1"),(VLOOKUP(B197,#REF!,8,FALSE)="1")),"非公開",(VLOOKUP(B197,#REF!,30,"FALSE")))</f>
        <v>#REF!</v>
      </c>
      <c r="L197" s="13" t="e">
        <f>VLOOKUP(B197,#REF!,29,FALSE)</f>
        <v>#REF!</v>
      </c>
      <c r="M197" s="14" t="e">
        <f>IF(OR((VLOOKUP(B197,#REF!,66,FALSE)="1"),(VLOOKUP(B197,#REF!,8,FALSE)="1")),"非公開",(ROUNDDOWN(L197/K197,3)))</f>
        <v>#REF!</v>
      </c>
      <c r="N197" s="15"/>
      <c r="O197" s="15"/>
      <c r="P197" s="15"/>
      <c r="Q197" s="15"/>
      <c r="R197" s="16"/>
    </row>
    <row r="198" spans="1:18" ht="60" customHeight="1" x14ac:dyDescent="0.15">
      <c r="A198" s="7" t="e">
        <f>VLOOKUP(B198,#REF!,75,FALSE)</f>
        <v>#REF!</v>
      </c>
      <c r="B198" s="8" t="s">
        <v>127</v>
      </c>
      <c r="C198" s="8" t="e">
        <f>VLOOKUP(B198,#REF!,76,FALSE)</f>
        <v>#REF!</v>
      </c>
      <c r="D198" s="8" t="e">
        <f t="shared" si="4"/>
        <v>#REF!</v>
      </c>
      <c r="E198" s="9" t="e">
        <f>VLOOKUP(B198,#REF!,9,FALSE)&amp;CHAR(10)&amp;(DBCS(VLOOKUP(B198,#REF!,11,FALSE))&amp;(DBCS(VLOOKUP(B198,#REF!,10,FALSE))))</f>
        <v>#REF!</v>
      </c>
      <c r="F198" s="9" t="e">
        <f>IF(VLOOKUP(B198,#REF!,63,FALSE)="01","航空自衛隊第２補給処調達部長　村岡　良雄","航空自衛隊第２補給処調達部長代理調達管理課長　奥山　英樹")</f>
        <v>#REF!</v>
      </c>
      <c r="G198" s="10" t="e">
        <f>DATEVALUE(VLOOKUP(B198,#REF!,21,FALSE))</f>
        <v>#REF!</v>
      </c>
      <c r="H198" s="9" t="e">
        <f>VLOOKUP(B198,#REF!,18,FALSE)&amp;CHAR(10)&amp;(VLOOKUP(B198,#REF!,19,FALSE))</f>
        <v>#REF!</v>
      </c>
      <c r="I198" s="11" t="e">
        <f>VLOOKUP(H198,#REF!,2,FALSE)</f>
        <v>#REF!</v>
      </c>
      <c r="J198" s="12" t="e">
        <f>VLOOKUP(B198,#REF!,67,FALSE)</f>
        <v>#REF!</v>
      </c>
      <c r="K198" s="13" t="e">
        <f>IF(OR((VLOOKUP(B198,#REF!,66,FALSE)="1"),(VLOOKUP(B198,#REF!,8,FALSE)="1")),"非公開",(VLOOKUP(B198,#REF!,30,"FALSE")))</f>
        <v>#REF!</v>
      </c>
      <c r="L198" s="13" t="e">
        <f>VLOOKUP(B198,#REF!,29,FALSE)</f>
        <v>#REF!</v>
      </c>
      <c r="M198" s="14" t="e">
        <f>IF(OR((VLOOKUP(B198,#REF!,66,FALSE)="1"),(VLOOKUP(B198,#REF!,8,FALSE)="1")),"非公開",(ROUNDDOWN(L198/K198,3)))</f>
        <v>#REF!</v>
      </c>
      <c r="N198" s="15"/>
      <c r="O198" s="15"/>
      <c r="P198" s="15"/>
      <c r="Q198" s="15"/>
      <c r="R198" s="16"/>
    </row>
    <row r="199" spans="1:18" ht="60" customHeight="1" x14ac:dyDescent="0.15">
      <c r="A199" s="7" t="e">
        <f>VLOOKUP(B199,#REF!,75,FALSE)</f>
        <v>#REF!</v>
      </c>
      <c r="B199" s="8" t="s">
        <v>128</v>
      </c>
      <c r="C199" s="8" t="e">
        <f>VLOOKUP(B199,#REF!,76,FALSE)</f>
        <v>#REF!</v>
      </c>
      <c r="D199" s="8" t="e">
        <f t="shared" si="4"/>
        <v>#REF!</v>
      </c>
      <c r="E199" s="9" t="e">
        <f>VLOOKUP(B199,#REF!,9,FALSE)&amp;CHAR(10)&amp;(DBCS(VLOOKUP(B199,#REF!,11,FALSE))&amp;(DBCS(VLOOKUP(B199,#REF!,10,FALSE))))</f>
        <v>#REF!</v>
      </c>
      <c r="F199" s="9" t="e">
        <f>IF(VLOOKUP(B199,#REF!,63,FALSE)="01","航空自衛隊第２補給処調達部長　村岡　良雄","航空自衛隊第２補給処調達部長代理調達管理課長　奥山　英樹")</f>
        <v>#REF!</v>
      </c>
      <c r="G199" s="10" t="e">
        <f>DATEVALUE(VLOOKUP(B199,#REF!,21,FALSE))</f>
        <v>#REF!</v>
      </c>
      <c r="H199" s="9" t="e">
        <f>VLOOKUP(B199,#REF!,18,FALSE)&amp;CHAR(10)&amp;(VLOOKUP(B199,#REF!,19,FALSE))</f>
        <v>#REF!</v>
      </c>
      <c r="I199" s="11" t="e">
        <f>VLOOKUP(H199,#REF!,2,FALSE)</f>
        <v>#REF!</v>
      </c>
      <c r="J199" s="12" t="e">
        <f>VLOOKUP(B199,#REF!,67,FALSE)</f>
        <v>#REF!</v>
      </c>
      <c r="K199" s="13" t="e">
        <f>IF(OR((VLOOKUP(B199,#REF!,66,FALSE)="1"),(VLOOKUP(B199,#REF!,8,FALSE)="1")),"非公開",(VLOOKUP(B199,#REF!,30,"FALSE")))</f>
        <v>#REF!</v>
      </c>
      <c r="L199" s="13" t="e">
        <f>VLOOKUP(B199,#REF!,29,FALSE)</f>
        <v>#REF!</v>
      </c>
      <c r="M199" s="14" t="e">
        <f>IF(OR((VLOOKUP(B199,#REF!,66,FALSE)="1"),(VLOOKUP(B199,#REF!,8,FALSE)="1")),"非公開",(ROUNDDOWN(L199/K199,3)))</f>
        <v>#REF!</v>
      </c>
      <c r="N199" s="15"/>
      <c r="O199" s="15"/>
      <c r="P199" s="15"/>
      <c r="Q199" s="15"/>
      <c r="R199" s="16"/>
    </row>
    <row r="200" spans="1:18" ht="60" customHeight="1" x14ac:dyDescent="0.15">
      <c r="A200" s="7" t="e">
        <f>VLOOKUP(B200,#REF!,75,FALSE)</f>
        <v>#REF!</v>
      </c>
      <c r="B200" s="8" t="s">
        <v>129</v>
      </c>
      <c r="C200" s="8" t="e">
        <f>VLOOKUP(B200,#REF!,76,FALSE)</f>
        <v>#REF!</v>
      </c>
      <c r="D200" s="8" t="e">
        <f t="shared" si="4"/>
        <v>#REF!</v>
      </c>
      <c r="E200" s="9" t="e">
        <f>VLOOKUP(B200,#REF!,9,FALSE)&amp;CHAR(10)&amp;(DBCS(VLOOKUP(B200,#REF!,11,FALSE))&amp;(DBCS(VLOOKUP(B200,#REF!,10,FALSE))))</f>
        <v>#REF!</v>
      </c>
      <c r="F200" s="9" t="e">
        <f>IF(VLOOKUP(B200,#REF!,63,FALSE)="01","航空自衛隊第２補給処調達部長　村岡　良雄","航空自衛隊第２補給処調達部長代理調達管理課長　奥山　英樹")</f>
        <v>#REF!</v>
      </c>
      <c r="G200" s="10" t="e">
        <f>DATEVALUE(VLOOKUP(B200,#REF!,21,FALSE))</f>
        <v>#REF!</v>
      </c>
      <c r="H200" s="9" t="e">
        <f>VLOOKUP(B200,#REF!,18,FALSE)&amp;CHAR(10)&amp;(VLOOKUP(B200,#REF!,19,FALSE))</f>
        <v>#REF!</v>
      </c>
      <c r="I200" s="11" t="e">
        <f>VLOOKUP(H200,#REF!,2,FALSE)</f>
        <v>#REF!</v>
      </c>
      <c r="J200" s="12" t="e">
        <f>VLOOKUP(B200,#REF!,67,FALSE)</f>
        <v>#REF!</v>
      </c>
      <c r="K200" s="13" t="e">
        <f>IF(OR((VLOOKUP(B200,#REF!,66,FALSE)="1"),(VLOOKUP(B200,#REF!,8,FALSE)="1")),"非公開",(VLOOKUP(B200,#REF!,30,"FALSE")))</f>
        <v>#REF!</v>
      </c>
      <c r="L200" s="13" t="e">
        <f>VLOOKUP(B200,#REF!,29,FALSE)</f>
        <v>#REF!</v>
      </c>
      <c r="M200" s="14" t="e">
        <f>IF(OR((VLOOKUP(B200,#REF!,66,FALSE)="1"),(VLOOKUP(B200,#REF!,8,FALSE)="1")),"非公開",(ROUNDDOWN(L200/K200,3)))</f>
        <v>#REF!</v>
      </c>
      <c r="N200" s="15"/>
      <c r="O200" s="15"/>
      <c r="P200" s="15"/>
      <c r="Q200" s="15"/>
      <c r="R200" s="16"/>
    </row>
    <row r="201" spans="1:18" ht="60" customHeight="1" x14ac:dyDescent="0.15">
      <c r="A201" s="7" t="e">
        <f>VLOOKUP(B201,#REF!,75,FALSE)</f>
        <v>#REF!</v>
      </c>
      <c r="B201" s="8" t="s">
        <v>130</v>
      </c>
      <c r="C201" s="8" t="e">
        <f>VLOOKUP(B201,#REF!,76,FALSE)</f>
        <v>#REF!</v>
      </c>
      <c r="D201" s="8" t="e">
        <f t="shared" si="4"/>
        <v>#REF!</v>
      </c>
      <c r="E201" s="9" t="e">
        <f>VLOOKUP(B201,#REF!,9,FALSE)&amp;CHAR(10)&amp;(DBCS(VLOOKUP(B201,#REF!,11,FALSE))&amp;(DBCS(VLOOKUP(B201,#REF!,10,FALSE))))</f>
        <v>#REF!</v>
      </c>
      <c r="F201" s="9" t="e">
        <f>IF(VLOOKUP(B201,#REF!,63,FALSE)="01","航空自衛隊第２補給処調達部長　村岡　良雄","航空自衛隊第２補給処調達部長代理調達管理課長　奥山　英樹")</f>
        <v>#REF!</v>
      </c>
      <c r="G201" s="10" t="e">
        <f>DATEVALUE(VLOOKUP(B201,#REF!,21,FALSE))</f>
        <v>#REF!</v>
      </c>
      <c r="H201" s="9" t="e">
        <f>VLOOKUP(B201,#REF!,18,FALSE)&amp;CHAR(10)&amp;(VLOOKUP(B201,#REF!,19,FALSE))</f>
        <v>#REF!</v>
      </c>
      <c r="I201" s="11" t="e">
        <f>VLOOKUP(H201,#REF!,2,FALSE)</f>
        <v>#REF!</v>
      </c>
      <c r="J201" s="12" t="e">
        <f>VLOOKUP(B201,#REF!,67,FALSE)</f>
        <v>#REF!</v>
      </c>
      <c r="K201" s="13" t="e">
        <f>IF(OR((VLOOKUP(B201,#REF!,66,FALSE)="1"),(VLOOKUP(B201,#REF!,8,FALSE)="1")),"非公開",(VLOOKUP(B201,#REF!,30,"FALSE")))</f>
        <v>#REF!</v>
      </c>
      <c r="L201" s="13" t="e">
        <f>VLOOKUP(B201,#REF!,29,FALSE)</f>
        <v>#REF!</v>
      </c>
      <c r="M201" s="14" t="e">
        <f>IF(OR((VLOOKUP(B201,#REF!,66,FALSE)="1"),(VLOOKUP(B201,#REF!,8,FALSE)="1")),"非公開",(ROUNDDOWN(L201/K201,3)))</f>
        <v>#REF!</v>
      </c>
      <c r="N201" s="15"/>
      <c r="O201" s="15"/>
      <c r="P201" s="15"/>
      <c r="Q201" s="15"/>
      <c r="R201" s="16"/>
    </row>
    <row r="202" spans="1:18" ht="60" customHeight="1" x14ac:dyDescent="0.15">
      <c r="A202" s="7" t="e">
        <f>VLOOKUP(B202,#REF!,75,FALSE)</f>
        <v>#REF!</v>
      </c>
      <c r="B202" s="8" t="s">
        <v>131</v>
      </c>
      <c r="C202" s="8" t="e">
        <f>VLOOKUP(B202,#REF!,76,FALSE)</f>
        <v>#REF!</v>
      </c>
      <c r="D202" s="8" t="e">
        <f t="shared" si="4"/>
        <v>#REF!</v>
      </c>
      <c r="E202" s="9" t="e">
        <f>VLOOKUP(B202,#REF!,9,FALSE)&amp;CHAR(10)&amp;(DBCS(VLOOKUP(B202,#REF!,11,FALSE))&amp;(DBCS(VLOOKUP(B202,#REF!,10,FALSE))))</f>
        <v>#REF!</v>
      </c>
      <c r="F202" s="9" t="e">
        <f>IF(VLOOKUP(B202,#REF!,63,FALSE)="01","航空自衛隊第２補給処調達部長　村岡　良雄","航空自衛隊第２補給処調達部長代理調達管理課長　奥山　英樹")</f>
        <v>#REF!</v>
      </c>
      <c r="G202" s="10" t="e">
        <f>DATEVALUE(VLOOKUP(B202,#REF!,21,FALSE))</f>
        <v>#REF!</v>
      </c>
      <c r="H202" s="9" t="e">
        <f>VLOOKUP(B202,#REF!,18,FALSE)&amp;CHAR(10)&amp;(VLOOKUP(B202,#REF!,19,FALSE))</f>
        <v>#REF!</v>
      </c>
      <c r="I202" s="11" t="e">
        <f>VLOOKUP(H202,#REF!,2,FALSE)</f>
        <v>#REF!</v>
      </c>
      <c r="J202" s="12" t="e">
        <f>VLOOKUP(B202,#REF!,67,FALSE)</f>
        <v>#REF!</v>
      </c>
      <c r="K202" s="13" t="e">
        <f>IF(OR((VLOOKUP(B202,#REF!,66,FALSE)="1"),(VLOOKUP(B202,#REF!,8,FALSE)="1")),"非公開",(VLOOKUP(B202,#REF!,30,"FALSE")))</f>
        <v>#REF!</v>
      </c>
      <c r="L202" s="13" t="e">
        <f>VLOOKUP(B202,#REF!,29,FALSE)</f>
        <v>#REF!</v>
      </c>
      <c r="M202" s="14" t="e">
        <f>IF(OR((VLOOKUP(B202,#REF!,66,FALSE)="1"),(VLOOKUP(B202,#REF!,8,FALSE)="1")),"非公開",(ROUNDDOWN(L202/K202,3)))</f>
        <v>#REF!</v>
      </c>
      <c r="N202" s="15"/>
      <c r="O202" s="15"/>
      <c r="P202" s="15"/>
      <c r="Q202" s="15"/>
      <c r="R202" s="16"/>
    </row>
    <row r="203" spans="1:18" ht="60" customHeight="1" x14ac:dyDescent="0.15">
      <c r="A203" s="7" t="e">
        <f>VLOOKUP(B203,#REF!,75,FALSE)</f>
        <v>#REF!</v>
      </c>
      <c r="B203" s="8" t="s">
        <v>132</v>
      </c>
      <c r="C203" s="8" t="e">
        <f>VLOOKUP(B203,#REF!,76,FALSE)</f>
        <v>#REF!</v>
      </c>
      <c r="D203" s="8" t="e">
        <f t="shared" si="4"/>
        <v>#REF!</v>
      </c>
      <c r="E203" s="9" t="e">
        <f>VLOOKUP(B203,#REF!,9,FALSE)&amp;CHAR(10)&amp;(DBCS(VLOOKUP(B203,#REF!,11,FALSE))&amp;(DBCS(VLOOKUP(B203,#REF!,10,FALSE))))</f>
        <v>#REF!</v>
      </c>
      <c r="F203" s="9" t="e">
        <f>IF(VLOOKUP(B203,#REF!,63,FALSE)="01","航空自衛隊第２補給処調達部長　村岡　良雄","航空自衛隊第２補給処調達部長代理調達管理課長　奥山　英樹")</f>
        <v>#REF!</v>
      </c>
      <c r="G203" s="10" t="e">
        <f>DATEVALUE(VLOOKUP(B203,#REF!,21,FALSE))</f>
        <v>#REF!</v>
      </c>
      <c r="H203" s="9" t="e">
        <f>VLOOKUP(B203,#REF!,18,FALSE)&amp;CHAR(10)&amp;(VLOOKUP(B203,#REF!,19,FALSE))</f>
        <v>#REF!</v>
      </c>
      <c r="I203" s="11" t="e">
        <f>VLOOKUP(H203,#REF!,2,FALSE)</f>
        <v>#REF!</v>
      </c>
      <c r="J203" s="12" t="e">
        <f>VLOOKUP(B203,#REF!,67,FALSE)</f>
        <v>#REF!</v>
      </c>
      <c r="K203" s="13" t="e">
        <f>IF(OR((VLOOKUP(B203,#REF!,66,FALSE)="1"),(VLOOKUP(B203,#REF!,8,FALSE)="1")),"非公開",(VLOOKUP(B203,#REF!,30,"FALSE")))</f>
        <v>#REF!</v>
      </c>
      <c r="L203" s="13" t="e">
        <f>VLOOKUP(B203,#REF!,29,FALSE)</f>
        <v>#REF!</v>
      </c>
      <c r="M203" s="14" t="e">
        <f>IF(OR((VLOOKUP(B203,#REF!,66,FALSE)="1"),(VLOOKUP(B203,#REF!,8,FALSE)="1")),"非公開",(ROUNDDOWN(L203/K203,3)))</f>
        <v>#REF!</v>
      </c>
      <c r="N203" s="15"/>
      <c r="O203" s="15"/>
      <c r="P203" s="15"/>
      <c r="Q203" s="15"/>
      <c r="R203" s="16"/>
    </row>
    <row r="204" spans="1:18" ht="60" customHeight="1" x14ac:dyDescent="0.15">
      <c r="A204" s="7" t="e">
        <f>VLOOKUP(B204,#REF!,75,FALSE)</f>
        <v>#REF!</v>
      </c>
      <c r="B204" s="8" t="s">
        <v>133</v>
      </c>
      <c r="C204" s="8" t="e">
        <f>VLOOKUP(B204,#REF!,76,FALSE)</f>
        <v>#REF!</v>
      </c>
      <c r="D204" s="8" t="e">
        <f t="shared" si="4"/>
        <v>#REF!</v>
      </c>
      <c r="E204" s="9" t="e">
        <f>VLOOKUP(B204,#REF!,9,FALSE)&amp;CHAR(10)&amp;(DBCS(VLOOKUP(B204,#REF!,11,FALSE))&amp;(DBCS(VLOOKUP(B204,#REF!,10,FALSE))))</f>
        <v>#REF!</v>
      </c>
      <c r="F204" s="9" t="e">
        <f>IF(VLOOKUP(B204,#REF!,63,FALSE)="01","航空自衛隊第２補給処調達部長　村岡　良雄","航空自衛隊第２補給処調達部長代理調達管理課長　奥山　英樹")</f>
        <v>#REF!</v>
      </c>
      <c r="G204" s="10" t="e">
        <f>DATEVALUE(VLOOKUP(B204,#REF!,21,FALSE))</f>
        <v>#REF!</v>
      </c>
      <c r="H204" s="9" t="e">
        <f>VLOOKUP(B204,#REF!,18,FALSE)&amp;CHAR(10)&amp;(VLOOKUP(B204,#REF!,19,FALSE))</f>
        <v>#REF!</v>
      </c>
      <c r="I204" s="11" t="e">
        <f>VLOOKUP(H204,#REF!,2,FALSE)</f>
        <v>#REF!</v>
      </c>
      <c r="J204" s="12" t="e">
        <f>VLOOKUP(B204,#REF!,67,FALSE)</f>
        <v>#REF!</v>
      </c>
      <c r="K204" s="13" t="e">
        <f>IF(OR((VLOOKUP(B204,#REF!,66,FALSE)="1"),(VLOOKUP(B204,#REF!,8,FALSE)="1")),"非公開",(VLOOKUP(B204,#REF!,30,"FALSE")))</f>
        <v>#REF!</v>
      </c>
      <c r="L204" s="13" t="e">
        <f>VLOOKUP(B204,#REF!,29,FALSE)</f>
        <v>#REF!</v>
      </c>
      <c r="M204" s="14" t="e">
        <f>IF(OR((VLOOKUP(B204,#REF!,66,FALSE)="1"),(VLOOKUP(B204,#REF!,8,FALSE)="1")),"非公開",(ROUNDDOWN(L204/K204,3)))</f>
        <v>#REF!</v>
      </c>
      <c r="N204" s="15"/>
      <c r="O204" s="15"/>
      <c r="P204" s="15"/>
      <c r="Q204" s="15"/>
      <c r="R204" s="16"/>
    </row>
    <row r="205" spans="1:18" ht="60" customHeight="1" x14ac:dyDescent="0.15">
      <c r="A205" s="7" t="e">
        <f>VLOOKUP(B205,#REF!,75,FALSE)</f>
        <v>#REF!</v>
      </c>
      <c r="B205" s="8" t="s">
        <v>134</v>
      </c>
      <c r="C205" s="8" t="e">
        <f>VLOOKUP(B205,#REF!,76,FALSE)</f>
        <v>#REF!</v>
      </c>
      <c r="D205" s="8" t="e">
        <f t="shared" si="4"/>
        <v>#REF!</v>
      </c>
      <c r="E205" s="9" t="e">
        <f>VLOOKUP(B205,#REF!,9,FALSE)&amp;CHAR(10)&amp;(DBCS(VLOOKUP(B205,#REF!,11,FALSE))&amp;(DBCS(VLOOKUP(B205,#REF!,10,FALSE))))</f>
        <v>#REF!</v>
      </c>
      <c r="F205" s="9" t="e">
        <f>IF(VLOOKUP(B205,#REF!,63,FALSE)="01","航空自衛隊第２補給処調達部長　村岡　良雄","航空自衛隊第２補給処調達部長代理調達管理課長　奥山　英樹")</f>
        <v>#REF!</v>
      </c>
      <c r="G205" s="10" t="e">
        <f>DATEVALUE(VLOOKUP(B205,#REF!,21,FALSE))</f>
        <v>#REF!</v>
      </c>
      <c r="H205" s="9" t="e">
        <f>VLOOKUP(B205,#REF!,18,FALSE)&amp;CHAR(10)&amp;(VLOOKUP(B205,#REF!,19,FALSE))</f>
        <v>#REF!</v>
      </c>
      <c r="I205" s="11" t="e">
        <f>VLOOKUP(H205,#REF!,2,FALSE)</f>
        <v>#REF!</v>
      </c>
      <c r="J205" s="12" t="e">
        <f>VLOOKUP(B205,#REF!,67,FALSE)</f>
        <v>#REF!</v>
      </c>
      <c r="K205" s="13" t="e">
        <f>IF(OR((VLOOKUP(B205,#REF!,66,FALSE)="1"),(VLOOKUP(B205,#REF!,8,FALSE)="1")),"非公開",(VLOOKUP(B205,#REF!,30,"FALSE")))</f>
        <v>#REF!</v>
      </c>
      <c r="L205" s="13" t="e">
        <f>VLOOKUP(B205,#REF!,29,FALSE)</f>
        <v>#REF!</v>
      </c>
      <c r="M205" s="14" t="e">
        <f>IF(OR((VLOOKUP(B205,#REF!,66,FALSE)="1"),(VLOOKUP(B205,#REF!,8,FALSE)="1")),"非公開",(ROUNDDOWN(L205/K205,3)))</f>
        <v>#REF!</v>
      </c>
      <c r="N205" s="15"/>
      <c r="O205" s="15"/>
      <c r="P205" s="15"/>
      <c r="Q205" s="15"/>
      <c r="R205" s="16"/>
    </row>
    <row r="206" spans="1:18" ht="60" customHeight="1" x14ac:dyDescent="0.15">
      <c r="A206" s="7" t="e">
        <f>VLOOKUP(B206,#REF!,75,FALSE)</f>
        <v>#REF!</v>
      </c>
      <c r="B206" s="8" t="s">
        <v>135</v>
      </c>
      <c r="C206" s="8" t="e">
        <f>VLOOKUP(B206,#REF!,76,FALSE)</f>
        <v>#REF!</v>
      </c>
      <c r="D206" s="8" t="e">
        <f t="shared" si="4"/>
        <v>#REF!</v>
      </c>
      <c r="E206" s="9" t="e">
        <f>VLOOKUP(B206,#REF!,9,FALSE)&amp;CHAR(10)&amp;(DBCS(VLOOKUP(B206,#REF!,11,FALSE))&amp;(DBCS(VLOOKUP(B206,#REF!,10,FALSE))))</f>
        <v>#REF!</v>
      </c>
      <c r="F206" s="9" t="e">
        <f>IF(VLOOKUP(B206,#REF!,63,FALSE)="01","航空自衛隊第２補給処調達部長　村岡　良雄","航空自衛隊第２補給処調達部長代理調達管理課長　奥山　英樹")</f>
        <v>#REF!</v>
      </c>
      <c r="G206" s="10" t="e">
        <f>DATEVALUE(VLOOKUP(B206,#REF!,21,FALSE))</f>
        <v>#REF!</v>
      </c>
      <c r="H206" s="9" t="e">
        <f>VLOOKUP(B206,#REF!,18,FALSE)&amp;CHAR(10)&amp;(VLOOKUP(B206,#REF!,19,FALSE))</f>
        <v>#REF!</v>
      </c>
      <c r="I206" s="11" t="e">
        <f>VLOOKUP(H206,#REF!,2,FALSE)</f>
        <v>#REF!</v>
      </c>
      <c r="J206" s="12" t="e">
        <f>VLOOKUP(B206,#REF!,67,FALSE)</f>
        <v>#REF!</v>
      </c>
      <c r="K206" s="13" t="e">
        <f>IF(OR((VLOOKUP(B206,#REF!,66,FALSE)="1"),(VLOOKUP(B206,#REF!,8,FALSE)="1")),"非公開",(VLOOKUP(B206,#REF!,30,"FALSE")))</f>
        <v>#REF!</v>
      </c>
      <c r="L206" s="13" t="e">
        <f>VLOOKUP(B206,#REF!,29,FALSE)</f>
        <v>#REF!</v>
      </c>
      <c r="M206" s="14" t="e">
        <f>IF(OR((VLOOKUP(B206,#REF!,66,FALSE)="1"),(VLOOKUP(B206,#REF!,8,FALSE)="1")),"非公開",(ROUNDDOWN(L206/K206,3)))</f>
        <v>#REF!</v>
      </c>
      <c r="N206" s="15"/>
      <c r="O206" s="15"/>
      <c r="P206" s="15"/>
      <c r="Q206" s="15"/>
      <c r="R206" s="16"/>
    </row>
    <row r="207" spans="1:18" ht="60" customHeight="1" x14ac:dyDescent="0.15">
      <c r="A207" s="7" t="e">
        <f>VLOOKUP(B207,#REF!,75,FALSE)</f>
        <v>#REF!</v>
      </c>
      <c r="B207" s="8" t="s">
        <v>136</v>
      </c>
      <c r="C207" s="8" t="e">
        <f>VLOOKUP(B207,#REF!,76,FALSE)</f>
        <v>#REF!</v>
      </c>
      <c r="D207" s="8" t="e">
        <f t="shared" si="4"/>
        <v>#REF!</v>
      </c>
      <c r="E207" s="9" t="e">
        <f>VLOOKUP(B207,#REF!,9,FALSE)&amp;CHAR(10)&amp;(DBCS(VLOOKUP(B207,#REF!,11,FALSE))&amp;(DBCS(VLOOKUP(B207,#REF!,10,FALSE))))</f>
        <v>#REF!</v>
      </c>
      <c r="F207" s="9" t="e">
        <f>IF(VLOOKUP(B207,#REF!,63,FALSE)="01","航空自衛隊第２補給処調達部長　村岡　良雄","航空自衛隊第２補給処調達部長代理調達管理課長　奥山　英樹")</f>
        <v>#REF!</v>
      </c>
      <c r="G207" s="10" t="e">
        <f>DATEVALUE(VLOOKUP(B207,#REF!,21,FALSE))</f>
        <v>#REF!</v>
      </c>
      <c r="H207" s="9" t="e">
        <f>VLOOKUP(B207,#REF!,18,FALSE)&amp;CHAR(10)&amp;(VLOOKUP(B207,#REF!,19,FALSE))</f>
        <v>#REF!</v>
      </c>
      <c r="I207" s="11" t="e">
        <f>VLOOKUP(H207,#REF!,2,FALSE)</f>
        <v>#REF!</v>
      </c>
      <c r="J207" s="12" t="e">
        <f>VLOOKUP(B207,#REF!,67,FALSE)</f>
        <v>#REF!</v>
      </c>
      <c r="K207" s="13" t="e">
        <f>IF(OR((VLOOKUP(B207,#REF!,66,FALSE)="1"),(VLOOKUP(B207,#REF!,8,FALSE)="1")),"非公開",(VLOOKUP(B207,#REF!,30,"FALSE")))</f>
        <v>#REF!</v>
      </c>
      <c r="L207" s="13" t="e">
        <f>VLOOKUP(B207,#REF!,29,FALSE)</f>
        <v>#REF!</v>
      </c>
      <c r="M207" s="14" t="e">
        <f>IF(OR((VLOOKUP(B207,#REF!,66,FALSE)="1"),(VLOOKUP(B207,#REF!,8,FALSE)="1")),"非公開",(ROUNDDOWN(L207/K207,3)))</f>
        <v>#REF!</v>
      </c>
      <c r="N207" s="15"/>
      <c r="O207" s="15"/>
      <c r="P207" s="15"/>
      <c r="Q207" s="15"/>
      <c r="R207" s="16"/>
    </row>
    <row r="208" spans="1:18" ht="60" customHeight="1" x14ac:dyDescent="0.15">
      <c r="A208" s="7" t="e">
        <f>VLOOKUP(B208,#REF!,75,FALSE)</f>
        <v>#REF!</v>
      </c>
      <c r="B208" s="8" t="s">
        <v>137</v>
      </c>
      <c r="C208" s="8" t="e">
        <f>VLOOKUP(B208,#REF!,76,FALSE)</f>
        <v>#REF!</v>
      </c>
      <c r="D208" s="8" t="e">
        <f t="shared" si="4"/>
        <v>#REF!</v>
      </c>
      <c r="E208" s="9" t="e">
        <f>VLOOKUP(B208,#REF!,9,FALSE)&amp;CHAR(10)&amp;(DBCS(VLOOKUP(B208,#REF!,11,FALSE))&amp;(DBCS(VLOOKUP(B208,#REF!,10,FALSE))))</f>
        <v>#REF!</v>
      </c>
      <c r="F208" s="9" t="e">
        <f>IF(VLOOKUP(B208,#REF!,63,FALSE)="01","航空自衛隊第２補給処調達部長　村岡　良雄","航空自衛隊第２補給処調達部長代理調達管理課長　奥山　英樹")</f>
        <v>#REF!</v>
      </c>
      <c r="G208" s="10" t="e">
        <f>DATEVALUE(VLOOKUP(B208,#REF!,21,FALSE))</f>
        <v>#REF!</v>
      </c>
      <c r="H208" s="9" t="e">
        <f>VLOOKUP(B208,#REF!,18,FALSE)&amp;CHAR(10)&amp;(VLOOKUP(B208,#REF!,19,FALSE))</f>
        <v>#REF!</v>
      </c>
      <c r="I208" s="11" t="e">
        <f>VLOOKUP(H208,#REF!,2,FALSE)</f>
        <v>#REF!</v>
      </c>
      <c r="J208" s="12" t="e">
        <f>VLOOKUP(B208,#REF!,67,FALSE)</f>
        <v>#REF!</v>
      </c>
      <c r="K208" s="13" t="e">
        <f>IF(OR((VLOOKUP(B208,#REF!,66,FALSE)="1"),(VLOOKUP(B208,#REF!,8,FALSE)="1")),"非公開",(VLOOKUP(B208,#REF!,30,"FALSE")))</f>
        <v>#REF!</v>
      </c>
      <c r="L208" s="13" t="e">
        <f>VLOOKUP(B208,#REF!,29,FALSE)</f>
        <v>#REF!</v>
      </c>
      <c r="M208" s="14" t="e">
        <f>IF(OR((VLOOKUP(B208,#REF!,66,FALSE)="1"),(VLOOKUP(B208,#REF!,8,FALSE)="1")),"非公開",(ROUNDDOWN(L208/K208,3)))</f>
        <v>#REF!</v>
      </c>
      <c r="N208" s="15"/>
      <c r="O208" s="15"/>
      <c r="P208" s="15"/>
      <c r="Q208" s="15"/>
      <c r="R208" s="16"/>
    </row>
    <row r="209" spans="1:18" ht="60" customHeight="1" x14ac:dyDescent="0.15">
      <c r="A209" s="7" t="e">
        <f>VLOOKUP(B209,#REF!,75,FALSE)</f>
        <v>#REF!</v>
      </c>
      <c r="B209" s="8" t="s">
        <v>138</v>
      </c>
      <c r="C209" s="8" t="e">
        <f>VLOOKUP(B209,#REF!,76,FALSE)</f>
        <v>#REF!</v>
      </c>
      <c r="D209" s="8" t="e">
        <f t="shared" si="4"/>
        <v>#REF!</v>
      </c>
      <c r="E209" s="9" t="e">
        <f>VLOOKUP(B209,#REF!,9,FALSE)&amp;CHAR(10)&amp;(DBCS(VLOOKUP(B209,#REF!,11,FALSE))&amp;(DBCS(VLOOKUP(B209,#REF!,10,FALSE))))</f>
        <v>#REF!</v>
      </c>
      <c r="F209" s="9" t="e">
        <f>IF(VLOOKUP(B209,#REF!,63,FALSE)="01","航空自衛隊第２補給処調達部長　村岡　良雄","航空自衛隊第２補給処調達部長代理調達管理課長　奥山　英樹")</f>
        <v>#REF!</v>
      </c>
      <c r="G209" s="10" t="e">
        <f>DATEVALUE(VLOOKUP(B209,#REF!,21,FALSE))</f>
        <v>#REF!</v>
      </c>
      <c r="H209" s="9" t="e">
        <f>VLOOKUP(B209,#REF!,18,FALSE)&amp;CHAR(10)&amp;(VLOOKUP(B209,#REF!,19,FALSE))</f>
        <v>#REF!</v>
      </c>
      <c r="I209" s="11" t="e">
        <f>VLOOKUP(H209,#REF!,2,FALSE)</f>
        <v>#REF!</v>
      </c>
      <c r="J209" s="12" t="e">
        <f>VLOOKUP(B209,#REF!,67,FALSE)</f>
        <v>#REF!</v>
      </c>
      <c r="K209" s="13" t="e">
        <f>IF(OR((VLOOKUP(B209,#REF!,66,FALSE)="1"),(VLOOKUP(B209,#REF!,8,FALSE)="1")),"非公開",(VLOOKUP(B209,#REF!,30,"FALSE")))</f>
        <v>#REF!</v>
      </c>
      <c r="L209" s="13" t="e">
        <f>VLOOKUP(B209,#REF!,29,FALSE)</f>
        <v>#REF!</v>
      </c>
      <c r="M209" s="14" t="e">
        <f>IF(OR((VLOOKUP(B209,#REF!,66,FALSE)="1"),(VLOOKUP(B209,#REF!,8,FALSE)="1")),"非公開",(ROUNDDOWN(L209/K209,3)))</f>
        <v>#REF!</v>
      </c>
      <c r="N209" s="15"/>
      <c r="O209" s="15"/>
      <c r="P209" s="15"/>
      <c r="Q209" s="15"/>
      <c r="R209" s="16"/>
    </row>
    <row r="210" spans="1:18" ht="60" customHeight="1" x14ac:dyDescent="0.15">
      <c r="A210" s="7" t="e">
        <f>VLOOKUP(B210,#REF!,75,FALSE)</f>
        <v>#REF!</v>
      </c>
      <c r="B210" s="8" t="s">
        <v>139</v>
      </c>
      <c r="C210" s="8" t="e">
        <f>VLOOKUP(B210,#REF!,76,FALSE)</f>
        <v>#REF!</v>
      </c>
      <c r="D210" s="8" t="e">
        <f t="shared" si="4"/>
        <v>#REF!</v>
      </c>
      <c r="E210" s="9" t="e">
        <f>VLOOKUP(B210,#REF!,9,FALSE)&amp;CHAR(10)&amp;(DBCS(VLOOKUP(B210,#REF!,11,FALSE))&amp;(DBCS(VLOOKUP(B210,#REF!,10,FALSE))))</f>
        <v>#REF!</v>
      </c>
      <c r="F210" s="9" t="e">
        <f>IF(VLOOKUP(B210,#REF!,63,FALSE)="01","航空自衛隊第２補給処調達部長　村岡　良雄","航空自衛隊第２補給処調達部長代理調達管理課長　奥山　英樹")</f>
        <v>#REF!</v>
      </c>
      <c r="G210" s="10" t="e">
        <f>DATEVALUE(VLOOKUP(B210,#REF!,21,FALSE))</f>
        <v>#REF!</v>
      </c>
      <c r="H210" s="9" t="e">
        <f>VLOOKUP(B210,#REF!,18,FALSE)&amp;CHAR(10)&amp;(VLOOKUP(B210,#REF!,19,FALSE))</f>
        <v>#REF!</v>
      </c>
      <c r="I210" s="11" t="e">
        <f>VLOOKUP(H210,#REF!,2,FALSE)</f>
        <v>#REF!</v>
      </c>
      <c r="J210" s="12" t="e">
        <f>VLOOKUP(B210,#REF!,67,FALSE)</f>
        <v>#REF!</v>
      </c>
      <c r="K210" s="13" t="e">
        <f>IF(OR((VLOOKUP(B210,#REF!,66,FALSE)="1"),(VLOOKUP(B210,#REF!,8,FALSE)="1")),"非公開",(VLOOKUP(B210,#REF!,30,"FALSE")))</f>
        <v>#REF!</v>
      </c>
      <c r="L210" s="13" t="e">
        <f>VLOOKUP(B210,#REF!,29,FALSE)</f>
        <v>#REF!</v>
      </c>
      <c r="M210" s="14" t="e">
        <f>IF(OR((VLOOKUP(B210,#REF!,66,FALSE)="1"),(VLOOKUP(B210,#REF!,8,FALSE)="1")),"非公開",(ROUNDDOWN(L210/K210,3)))</f>
        <v>#REF!</v>
      </c>
      <c r="N210" s="15"/>
      <c r="O210" s="15"/>
      <c r="P210" s="15"/>
      <c r="Q210" s="15"/>
      <c r="R210" s="16"/>
    </row>
    <row r="211" spans="1:18" ht="60" customHeight="1" x14ac:dyDescent="0.15">
      <c r="A211" s="7" t="e">
        <f>VLOOKUP(B211,#REF!,75,FALSE)</f>
        <v>#REF!</v>
      </c>
      <c r="B211" s="8" t="s">
        <v>140</v>
      </c>
      <c r="C211" s="8" t="e">
        <f>VLOOKUP(B211,#REF!,76,FALSE)</f>
        <v>#REF!</v>
      </c>
      <c r="D211" s="8" t="e">
        <f t="shared" si="4"/>
        <v>#REF!</v>
      </c>
      <c r="E211" s="9" t="e">
        <f>VLOOKUP(B211,#REF!,9,FALSE)&amp;CHAR(10)&amp;(DBCS(VLOOKUP(B211,#REF!,11,FALSE))&amp;(DBCS(VLOOKUP(B211,#REF!,10,FALSE))))</f>
        <v>#REF!</v>
      </c>
      <c r="F211" s="9" t="e">
        <f>IF(VLOOKUP(B211,#REF!,63,FALSE)="01","航空自衛隊第２補給処調達部長　村岡　良雄","航空自衛隊第２補給処調達部長代理調達管理課長　奥山　英樹")</f>
        <v>#REF!</v>
      </c>
      <c r="G211" s="10" t="e">
        <f>DATEVALUE(VLOOKUP(B211,#REF!,21,FALSE))</f>
        <v>#REF!</v>
      </c>
      <c r="H211" s="9" t="e">
        <f>VLOOKUP(B211,#REF!,18,FALSE)&amp;CHAR(10)&amp;(VLOOKUP(B211,#REF!,19,FALSE))</f>
        <v>#REF!</v>
      </c>
      <c r="I211" s="11" t="e">
        <f>VLOOKUP(H211,#REF!,2,FALSE)</f>
        <v>#REF!</v>
      </c>
      <c r="J211" s="12" t="e">
        <f>VLOOKUP(B211,#REF!,67,FALSE)</f>
        <v>#REF!</v>
      </c>
      <c r="K211" s="13" t="e">
        <f>IF(OR((VLOOKUP(B211,#REF!,66,FALSE)="1"),(VLOOKUP(B211,#REF!,8,FALSE)="1")),"非公開",(VLOOKUP(B211,#REF!,30,"FALSE")))</f>
        <v>#REF!</v>
      </c>
      <c r="L211" s="13" t="e">
        <f>VLOOKUP(B211,#REF!,29,FALSE)</f>
        <v>#REF!</v>
      </c>
      <c r="M211" s="14" t="e">
        <f>IF(OR((VLOOKUP(B211,#REF!,66,FALSE)="1"),(VLOOKUP(B211,#REF!,8,FALSE)="1")),"非公開",(ROUNDDOWN(L211/K211,3)))</f>
        <v>#REF!</v>
      </c>
      <c r="N211" s="15"/>
      <c r="O211" s="15"/>
      <c r="P211" s="15"/>
      <c r="Q211" s="15"/>
      <c r="R211" s="16"/>
    </row>
    <row r="212" spans="1:18" ht="60" customHeight="1" x14ac:dyDescent="0.15">
      <c r="A212" s="7" t="e">
        <f>VLOOKUP(B212,#REF!,75,FALSE)</f>
        <v>#REF!</v>
      </c>
      <c r="B212" s="8" t="s">
        <v>141</v>
      </c>
      <c r="C212" s="8" t="e">
        <f>VLOOKUP(B212,#REF!,76,FALSE)</f>
        <v>#REF!</v>
      </c>
      <c r="D212" s="8" t="e">
        <f t="shared" si="4"/>
        <v>#REF!</v>
      </c>
      <c r="E212" s="9" t="e">
        <f>VLOOKUP(B212,#REF!,9,FALSE)&amp;CHAR(10)&amp;(DBCS(VLOOKUP(B212,#REF!,11,FALSE))&amp;(DBCS(VLOOKUP(B212,#REF!,10,FALSE))))</f>
        <v>#REF!</v>
      </c>
      <c r="F212" s="9" t="e">
        <f>IF(VLOOKUP(B212,#REF!,63,FALSE)="01","航空自衛隊第２補給処調達部長　村岡　良雄","航空自衛隊第２補給処調達部長代理調達管理課長　奥山　英樹")</f>
        <v>#REF!</v>
      </c>
      <c r="G212" s="10" t="e">
        <f>DATEVALUE(VLOOKUP(B212,#REF!,21,FALSE))</f>
        <v>#REF!</v>
      </c>
      <c r="H212" s="9" t="e">
        <f>VLOOKUP(B212,#REF!,18,FALSE)&amp;CHAR(10)&amp;(VLOOKUP(B212,#REF!,19,FALSE))</f>
        <v>#REF!</v>
      </c>
      <c r="I212" s="11" t="e">
        <f>VLOOKUP(H212,#REF!,2,FALSE)</f>
        <v>#REF!</v>
      </c>
      <c r="J212" s="12" t="e">
        <f>VLOOKUP(B212,#REF!,67,FALSE)</f>
        <v>#REF!</v>
      </c>
      <c r="K212" s="13" t="e">
        <f>IF(OR((VLOOKUP(B212,#REF!,66,FALSE)="1"),(VLOOKUP(B212,#REF!,8,FALSE)="1")),"非公開",(VLOOKUP(B212,#REF!,30,"FALSE")))</f>
        <v>#REF!</v>
      </c>
      <c r="L212" s="13" t="e">
        <f>VLOOKUP(B212,#REF!,29,FALSE)</f>
        <v>#REF!</v>
      </c>
      <c r="M212" s="14" t="e">
        <f>IF(OR((VLOOKUP(B212,#REF!,66,FALSE)="1"),(VLOOKUP(B212,#REF!,8,FALSE)="1")),"非公開",(ROUNDDOWN(L212/K212,3)))</f>
        <v>#REF!</v>
      </c>
      <c r="N212" s="15"/>
      <c r="O212" s="15"/>
      <c r="P212" s="15"/>
      <c r="Q212" s="15"/>
      <c r="R212" s="16"/>
    </row>
    <row r="213" spans="1:18" ht="60" customHeight="1" x14ac:dyDescent="0.15">
      <c r="A213" s="7" t="e">
        <f>VLOOKUP(B213,#REF!,75,FALSE)</f>
        <v>#REF!</v>
      </c>
      <c r="B213" s="8" t="s">
        <v>142</v>
      </c>
      <c r="C213" s="8" t="e">
        <f>VLOOKUP(B213,#REF!,76,FALSE)</f>
        <v>#REF!</v>
      </c>
      <c r="D213" s="8" t="e">
        <f t="shared" si="4"/>
        <v>#REF!</v>
      </c>
      <c r="E213" s="9" t="e">
        <f>VLOOKUP(B213,#REF!,9,FALSE)&amp;CHAR(10)&amp;(DBCS(VLOOKUP(B213,#REF!,11,FALSE))&amp;(DBCS(VLOOKUP(B213,#REF!,10,FALSE))))</f>
        <v>#REF!</v>
      </c>
      <c r="F213" s="9" t="e">
        <f>IF(VLOOKUP(B213,#REF!,63,FALSE)="01","航空自衛隊第２補給処調達部長　村岡　良雄","航空自衛隊第２補給処調達部長代理調達管理課長　奥山　英樹")</f>
        <v>#REF!</v>
      </c>
      <c r="G213" s="10" t="e">
        <f>DATEVALUE(VLOOKUP(B213,#REF!,21,FALSE))</f>
        <v>#REF!</v>
      </c>
      <c r="H213" s="9" t="e">
        <f>VLOOKUP(B213,#REF!,18,FALSE)&amp;CHAR(10)&amp;(VLOOKUP(B213,#REF!,19,FALSE))</f>
        <v>#REF!</v>
      </c>
      <c r="I213" s="11" t="e">
        <f>VLOOKUP(H213,#REF!,2,FALSE)</f>
        <v>#REF!</v>
      </c>
      <c r="J213" s="12" t="e">
        <f>VLOOKUP(B213,#REF!,67,FALSE)</f>
        <v>#REF!</v>
      </c>
      <c r="K213" s="13" t="e">
        <f>IF(OR((VLOOKUP(B213,#REF!,66,FALSE)="1"),(VLOOKUP(B213,#REF!,8,FALSE)="1")),"非公開",(VLOOKUP(B213,#REF!,30,"FALSE")))</f>
        <v>#REF!</v>
      </c>
      <c r="L213" s="13" t="e">
        <f>VLOOKUP(B213,#REF!,29,FALSE)</f>
        <v>#REF!</v>
      </c>
      <c r="M213" s="14" t="e">
        <f>IF(OR((VLOOKUP(B213,#REF!,66,FALSE)="1"),(VLOOKUP(B213,#REF!,8,FALSE)="1")),"非公開",(ROUNDDOWN(L213/K213,3)))</f>
        <v>#REF!</v>
      </c>
      <c r="N213" s="15"/>
      <c r="O213" s="15"/>
      <c r="P213" s="15"/>
      <c r="Q213" s="15"/>
      <c r="R213" s="16"/>
    </row>
    <row r="214" spans="1:18" ht="60" customHeight="1" x14ac:dyDescent="0.15">
      <c r="A214" s="7" t="e">
        <f>VLOOKUP(B214,#REF!,75,FALSE)</f>
        <v>#REF!</v>
      </c>
      <c r="B214" s="8" t="s">
        <v>143</v>
      </c>
      <c r="C214" s="8" t="e">
        <f>VLOOKUP(B214,#REF!,76,FALSE)</f>
        <v>#REF!</v>
      </c>
      <c r="D214" s="8" t="e">
        <f t="shared" si="4"/>
        <v>#REF!</v>
      </c>
      <c r="E214" s="9" t="e">
        <f>VLOOKUP(B214,#REF!,9,FALSE)&amp;CHAR(10)&amp;(DBCS(VLOOKUP(B214,#REF!,11,FALSE))&amp;(DBCS(VLOOKUP(B214,#REF!,10,FALSE))))</f>
        <v>#REF!</v>
      </c>
      <c r="F214" s="9" t="e">
        <f>IF(VLOOKUP(B214,#REF!,63,FALSE)="01","航空自衛隊第２補給処調達部長　村岡　良雄","航空自衛隊第２補給処調達部長代理調達管理課長　奥山　英樹")</f>
        <v>#REF!</v>
      </c>
      <c r="G214" s="10" t="e">
        <f>DATEVALUE(VLOOKUP(B214,#REF!,21,FALSE))</f>
        <v>#REF!</v>
      </c>
      <c r="H214" s="9" t="e">
        <f>VLOOKUP(B214,#REF!,18,FALSE)&amp;CHAR(10)&amp;(VLOOKUP(B214,#REF!,19,FALSE))</f>
        <v>#REF!</v>
      </c>
      <c r="I214" s="11" t="e">
        <f>VLOOKUP(H214,#REF!,2,FALSE)</f>
        <v>#REF!</v>
      </c>
      <c r="J214" s="12" t="e">
        <f>VLOOKUP(B214,#REF!,67,FALSE)</f>
        <v>#REF!</v>
      </c>
      <c r="K214" s="13" t="e">
        <f>IF(OR((VLOOKUP(B214,#REF!,66,FALSE)="1"),(VLOOKUP(B214,#REF!,8,FALSE)="1")),"非公開",(VLOOKUP(B214,#REF!,30,"FALSE")))</f>
        <v>#REF!</v>
      </c>
      <c r="L214" s="13" t="e">
        <f>VLOOKUP(B214,#REF!,29,FALSE)</f>
        <v>#REF!</v>
      </c>
      <c r="M214" s="14" t="e">
        <f>IF(OR((VLOOKUP(B214,#REF!,66,FALSE)="1"),(VLOOKUP(B214,#REF!,8,FALSE)="1")),"非公開",(ROUNDDOWN(L214/K214,3)))</f>
        <v>#REF!</v>
      </c>
      <c r="N214" s="15"/>
      <c r="O214" s="15"/>
      <c r="P214" s="15"/>
      <c r="Q214" s="15"/>
      <c r="R214" s="16"/>
    </row>
    <row r="215" spans="1:18" ht="60" customHeight="1" x14ac:dyDescent="0.15">
      <c r="A215" s="7" t="e">
        <f>VLOOKUP(B215,#REF!,75,FALSE)</f>
        <v>#REF!</v>
      </c>
      <c r="B215" s="8" t="s">
        <v>144</v>
      </c>
      <c r="C215" s="8" t="e">
        <f>VLOOKUP(B215,#REF!,76,FALSE)</f>
        <v>#REF!</v>
      </c>
      <c r="D215" s="8" t="e">
        <f t="shared" si="4"/>
        <v>#REF!</v>
      </c>
      <c r="E215" s="9" t="e">
        <f>VLOOKUP(B215,#REF!,9,FALSE)&amp;CHAR(10)&amp;(DBCS(VLOOKUP(B215,#REF!,11,FALSE))&amp;(DBCS(VLOOKUP(B215,#REF!,10,FALSE))))</f>
        <v>#REF!</v>
      </c>
      <c r="F215" s="9" t="e">
        <f>IF(VLOOKUP(B215,#REF!,63,FALSE)="01","航空自衛隊第２補給処調達部長　村岡　良雄","航空自衛隊第２補給処調達部長代理調達管理課長　奥山　英樹")</f>
        <v>#REF!</v>
      </c>
      <c r="G215" s="10" t="e">
        <f>DATEVALUE(VLOOKUP(B215,#REF!,21,FALSE))</f>
        <v>#REF!</v>
      </c>
      <c r="H215" s="9" t="e">
        <f>VLOOKUP(B215,#REF!,18,FALSE)&amp;CHAR(10)&amp;(VLOOKUP(B215,#REF!,19,FALSE))</f>
        <v>#REF!</v>
      </c>
      <c r="I215" s="11" t="e">
        <f>VLOOKUP(H215,#REF!,2,FALSE)</f>
        <v>#REF!</v>
      </c>
      <c r="J215" s="12" t="e">
        <f>VLOOKUP(B215,#REF!,67,FALSE)</f>
        <v>#REF!</v>
      </c>
      <c r="K215" s="13" t="e">
        <f>IF(OR((VLOOKUP(B215,#REF!,66,FALSE)="1"),(VLOOKUP(B215,#REF!,8,FALSE)="1")),"非公開",(VLOOKUP(B215,#REF!,30,"FALSE")))</f>
        <v>#REF!</v>
      </c>
      <c r="L215" s="13" t="e">
        <f>VLOOKUP(B215,#REF!,29,FALSE)</f>
        <v>#REF!</v>
      </c>
      <c r="M215" s="14" t="e">
        <f>IF(OR((VLOOKUP(B215,#REF!,66,FALSE)="1"),(VLOOKUP(B215,#REF!,8,FALSE)="1")),"非公開",(ROUNDDOWN(L215/K215,3)))</f>
        <v>#REF!</v>
      </c>
      <c r="N215" s="15"/>
      <c r="O215" s="15"/>
      <c r="P215" s="15"/>
      <c r="Q215" s="15"/>
      <c r="R215" s="16"/>
    </row>
    <row r="216" spans="1:18" ht="60" customHeight="1" x14ac:dyDescent="0.15">
      <c r="A216" s="7" t="e">
        <f>VLOOKUP(B216,#REF!,75,FALSE)</f>
        <v>#REF!</v>
      </c>
      <c r="B216" s="8" t="s">
        <v>145</v>
      </c>
      <c r="C216" s="8" t="e">
        <f>VLOOKUP(B216,#REF!,76,FALSE)</f>
        <v>#REF!</v>
      </c>
      <c r="D216" s="8" t="e">
        <f t="shared" si="4"/>
        <v>#REF!</v>
      </c>
      <c r="E216" s="9" t="e">
        <f>VLOOKUP(B216,#REF!,9,FALSE)&amp;CHAR(10)&amp;(DBCS(VLOOKUP(B216,#REF!,11,FALSE))&amp;(DBCS(VLOOKUP(B216,#REF!,10,FALSE))))</f>
        <v>#REF!</v>
      </c>
      <c r="F216" s="9" t="e">
        <f>IF(VLOOKUP(B216,#REF!,63,FALSE)="01","航空自衛隊第２補給処調達部長　村岡　良雄","航空自衛隊第２補給処調達部長代理調達管理課長　奥山　英樹")</f>
        <v>#REF!</v>
      </c>
      <c r="G216" s="10" t="e">
        <f>DATEVALUE(VLOOKUP(B216,#REF!,21,FALSE))</f>
        <v>#REF!</v>
      </c>
      <c r="H216" s="9" t="e">
        <f>VLOOKUP(B216,#REF!,18,FALSE)&amp;CHAR(10)&amp;(VLOOKUP(B216,#REF!,19,FALSE))</f>
        <v>#REF!</v>
      </c>
      <c r="I216" s="11" t="e">
        <f>VLOOKUP(H216,#REF!,2,FALSE)</f>
        <v>#REF!</v>
      </c>
      <c r="J216" s="12" t="e">
        <f>VLOOKUP(B216,#REF!,67,FALSE)</f>
        <v>#REF!</v>
      </c>
      <c r="K216" s="13" t="e">
        <f>IF(OR((VLOOKUP(B216,#REF!,66,FALSE)="1"),(VLOOKUP(B216,#REF!,8,FALSE)="1")),"非公開",(VLOOKUP(B216,#REF!,30,"FALSE")))</f>
        <v>#REF!</v>
      </c>
      <c r="L216" s="13" t="e">
        <f>VLOOKUP(B216,#REF!,29,FALSE)</f>
        <v>#REF!</v>
      </c>
      <c r="M216" s="14" t="e">
        <f>IF(OR((VLOOKUP(B216,#REF!,66,FALSE)="1"),(VLOOKUP(B216,#REF!,8,FALSE)="1")),"非公開",(ROUNDDOWN(L216/K216,3)))</f>
        <v>#REF!</v>
      </c>
      <c r="N216" s="15"/>
      <c r="O216" s="15"/>
      <c r="P216" s="15"/>
      <c r="Q216" s="15"/>
      <c r="R216" s="16"/>
    </row>
    <row r="217" spans="1:18" ht="60" customHeight="1" x14ac:dyDescent="0.15">
      <c r="A217" s="7" t="e">
        <f>VLOOKUP(B217,#REF!,75,FALSE)</f>
        <v>#REF!</v>
      </c>
      <c r="B217" s="8" t="s">
        <v>146</v>
      </c>
      <c r="C217" s="8" t="e">
        <f>VLOOKUP(B217,#REF!,76,FALSE)</f>
        <v>#REF!</v>
      </c>
      <c r="D217" s="8" t="e">
        <f t="shared" si="4"/>
        <v>#REF!</v>
      </c>
      <c r="E217" s="9" t="e">
        <f>VLOOKUP(B217,#REF!,9,FALSE)&amp;CHAR(10)&amp;(DBCS(VLOOKUP(B217,#REF!,11,FALSE))&amp;(DBCS(VLOOKUP(B217,#REF!,10,FALSE))))</f>
        <v>#REF!</v>
      </c>
      <c r="F217" s="9" t="e">
        <f>IF(VLOOKUP(B217,#REF!,63,FALSE)="01","航空自衛隊第２補給処調達部長　村岡　良雄","航空自衛隊第２補給処調達部長代理調達管理課長　奥山　英樹")</f>
        <v>#REF!</v>
      </c>
      <c r="G217" s="10" t="e">
        <f>DATEVALUE(VLOOKUP(B217,#REF!,21,FALSE))</f>
        <v>#REF!</v>
      </c>
      <c r="H217" s="9" t="e">
        <f>VLOOKUP(B217,#REF!,18,FALSE)&amp;CHAR(10)&amp;(VLOOKUP(B217,#REF!,19,FALSE))</f>
        <v>#REF!</v>
      </c>
      <c r="I217" s="11" t="e">
        <f>VLOOKUP(H217,#REF!,2,FALSE)</f>
        <v>#REF!</v>
      </c>
      <c r="J217" s="12" t="e">
        <f>VLOOKUP(B217,#REF!,67,FALSE)</f>
        <v>#REF!</v>
      </c>
      <c r="K217" s="13" t="e">
        <f>IF(OR((VLOOKUP(B217,#REF!,66,FALSE)="1"),(VLOOKUP(B217,#REF!,8,FALSE)="1")),"非公開",(VLOOKUP(B217,#REF!,30,"FALSE")))</f>
        <v>#REF!</v>
      </c>
      <c r="L217" s="13" t="e">
        <f>VLOOKUP(B217,#REF!,29,FALSE)</f>
        <v>#REF!</v>
      </c>
      <c r="M217" s="14" t="e">
        <f>IF(OR((VLOOKUP(B217,#REF!,66,FALSE)="1"),(VLOOKUP(B217,#REF!,8,FALSE)="1")),"非公開",(ROUNDDOWN(L217/K217,3)))</f>
        <v>#REF!</v>
      </c>
      <c r="N217" s="15"/>
      <c r="O217" s="15"/>
      <c r="P217" s="15"/>
      <c r="Q217" s="15"/>
      <c r="R217" s="16"/>
    </row>
    <row r="218" spans="1:18" ht="60" customHeight="1" x14ac:dyDescent="0.15">
      <c r="A218" s="7" t="e">
        <f>VLOOKUP(B218,#REF!,75,FALSE)</f>
        <v>#REF!</v>
      </c>
      <c r="B218" s="8" t="s">
        <v>147</v>
      </c>
      <c r="C218" s="8" t="e">
        <f>VLOOKUP(B218,#REF!,76,FALSE)</f>
        <v>#REF!</v>
      </c>
      <c r="D218" s="8" t="e">
        <f t="shared" si="4"/>
        <v>#REF!</v>
      </c>
      <c r="E218" s="9" t="e">
        <f>VLOOKUP(B218,#REF!,9,FALSE)&amp;CHAR(10)&amp;(DBCS(VLOOKUP(B218,#REF!,11,FALSE))&amp;(DBCS(VLOOKUP(B218,#REF!,10,FALSE))))</f>
        <v>#REF!</v>
      </c>
      <c r="F218" s="9" t="e">
        <f>IF(VLOOKUP(B218,#REF!,63,FALSE)="01","航空自衛隊第２補給処調達部長　村岡　良雄","航空自衛隊第２補給処調達部長代理調達管理課長　奥山　英樹")</f>
        <v>#REF!</v>
      </c>
      <c r="G218" s="10" t="e">
        <f>DATEVALUE(VLOOKUP(B218,#REF!,21,FALSE))</f>
        <v>#REF!</v>
      </c>
      <c r="H218" s="9" t="e">
        <f>VLOOKUP(B218,#REF!,18,FALSE)&amp;CHAR(10)&amp;(VLOOKUP(B218,#REF!,19,FALSE))</f>
        <v>#REF!</v>
      </c>
      <c r="I218" s="11" t="e">
        <f>VLOOKUP(H218,#REF!,2,FALSE)</f>
        <v>#REF!</v>
      </c>
      <c r="J218" s="12" t="e">
        <f>VLOOKUP(B218,#REF!,67,FALSE)</f>
        <v>#REF!</v>
      </c>
      <c r="K218" s="13" t="e">
        <f>IF(OR((VLOOKUP(B218,#REF!,66,FALSE)="1"),(VLOOKUP(B218,#REF!,8,FALSE)="1")),"非公開",(VLOOKUP(B218,#REF!,30,"FALSE")))</f>
        <v>#REF!</v>
      </c>
      <c r="L218" s="13" t="e">
        <f>VLOOKUP(B218,#REF!,29,FALSE)</f>
        <v>#REF!</v>
      </c>
      <c r="M218" s="14" t="e">
        <f>IF(OR((VLOOKUP(B218,#REF!,66,FALSE)="1"),(VLOOKUP(B218,#REF!,8,FALSE)="1")),"非公開",(ROUNDDOWN(L218/K218,3)))</f>
        <v>#REF!</v>
      </c>
      <c r="N218" s="15"/>
      <c r="O218" s="15"/>
      <c r="P218" s="15"/>
      <c r="Q218" s="15"/>
      <c r="R218" s="16"/>
    </row>
    <row r="219" spans="1:18" ht="60" customHeight="1" x14ac:dyDescent="0.15">
      <c r="A219" s="7" t="e">
        <f>VLOOKUP(B219,#REF!,75,FALSE)</f>
        <v>#REF!</v>
      </c>
      <c r="B219" s="8" t="s">
        <v>148</v>
      </c>
      <c r="C219" s="8" t="e">
        <f>VLOOKUP(B219,#REF!,76,FALSE)</f>
        <v>#REF!</v>
      </c>
      <c r="D219" s="8" t="e">
        <f t="shared" si="4"/>
        <v>#REF!</v>
      </c>
      <c r="E219" s="9" t="e">
        <f>VLOOKUP(B219,#REF!,9,FALSE)&amp;CHAR(10)&amp;(DBCS(VLOOKUP(B219,#REF!,11,FALSE))&amp;(DBCS(VLOOKUP(B219,#REF!,10,FALSE))))</f>
        <v>#REF!</v>
      </c>
      <c r="F219" s="9" t="e">
        <f>IF(VLOOKUP(B219,#REF!,63,FALSE)="01","航空自衛隊第２補給処調達部長　村岡　良雄","航空自衛隊第２補給処調達部長代理調達管理課長　奥山　英樹")</f>
        <v>#REF!</v>
      </c>
      <c r="G219" s="10" t="e">
        <f>DATEVALUE(VLOOKUP(B219,#REF!,21,FALSE))</f>
        <v>#REF!</v>
      </c>
      <c r="H219" s="9" t="e">
        <f>VLOOKUP(B219,#REF!,18,FALSE)&amp;CHAR(10)&amp;(VLOOKUP(B219,#REF!,19,FALSE))</f>
        <v>#REF!</v>
      </c>
      <c r="I219" s="11" t="e">
        <f>VLOOKUP(H219,#REF!,2,FALSE)</f>
        <v>#REF!</v>
      </c>
      <c r="J219" s="12" t="e">
        <f>VLOOKUP(B219,#REF!,67,FALSE)</f>
        <v>#REF!</v>
      </c>
      <c r="K219" s="13" t="e">
        <f>IF(OR((VLOOKUP(B219,#REF!,66,FALSE)="1"),(VLOOKUP(B219,#REF!,8,FALSE)="1")),"非公開",(VLOOKUP(B219,#REF!,30,"FALSE")))</f>
        <v>#REF!</v>
      </c>
      <c r="L219" s="13" t="e">
        <f>VLOOKUP(B219,#REF!,29,FALSE)</f>
        <v>#REF!</v>
      </c>
      <c r="M219" s="14" t="e">
        <f>IF(OR((VLOOKUP(B219,#REF!,66,FALSE)="1"),(VLOOKUP(B219,#REF!,8,FALSE)="1")),"非公開",(ROUNDDOWN(L219/K219,3)))</f>
        <v>#REF!</v>
      </c>
      <c r="N219" s="15"/>
      <c r="O219" s="15"/>
      <c r="P219" s="15"/>
      <c r="Q219" s="15"/>
      <c r="R219" s="16"/>
    </row>
    <row r="220" spans="1:18" ht="60" customHeight="1" x14ac:dyDescent="0.15">
      <c r="A220" s="7" t="e">
        <f>VLOOKUP(B220,#REF!,75,FALSE)</f>
        <v>#REF!</v>
      </c>
      <c r="B220" s="8" t="s">
        <v>149</v>
      </c>
      <c r="C220" s="8" t="e">
        <f>VLOOKUP(B220,#REF!,76,FALSE)</f>
        <v>#REF!</v>
      </c>
      <c r="D220" s="8" t="e">
        <f t="shared" si="4"/>
        <v>#REF!</v>
      </c>
      <c r="E220" s="9" t="e">
        <f>VLOOKUP(B220,#REF!,9,FALSE)&amp;CHAR(10)&amp;(DBCS(VLOOKUP(B220,#REF!,11,FALSE))&amp;(DBCS(VLOOKUP(B220,#REF!,10,FALSE))))</f>
        <v>#REF!</v>
      </c>
      <c r="F220" s="9" t="e">
        <f>IF(VLOOKUP(B220,#REF!,63,FALSE)="01","航空自衛隊第２補給処調達部長　村岡　良雄","航空自衛隊第２補給処調達部長代理調達管理課長　奥山　英樹")</f>
        <v>#REF!</v>
      </c>
      <c r="G220" s="10" t="e">
        <f>DATEVALUE(VLOOKUP(B220,#REF!,21,FALSE))</f>
        <v>#REF!</v>
      </c>
      <c r="H220" s="9" t="e">
        <f>VLOOKUP(B220,#REF!,18,FALSE)&amp;CHAR(10)&amp;(VLOOKUP(B220,#REF!,19,FALSE))</f>
        <v>#REF!</v>
      </c>
      <c r="I220" s="11" t="e">
        <f>VLOOKUP(H220,#REF!,2,FALSE)</f>
        <v>#REF!</v>
      </c>
      <c r="J220" s="12" t="e">
        <f>VLOOKUP(B220,#REF!,67,FALSE)</f>
        <v>#REF!</v>
      </c>
      <c r="K220" s="13" t="e">
        <f>IF(OR((VLOOKUP(B220,#REF!,66,FALSE)="1"),(VLOOKUP(B220,#REF!,8,FALSE)="1")),"非公開",(VLOOKUP(B220,#REF!,30,"FALSE")))</f>
        <v>#REF!</v>
      </c>
      <c r="L220" s="13" t="e">
        <f>VLOOKUP(B220,#REF!,29,FALSE)</f>
        <v>#REF!</v>
      </c>
      <c r="M220" s="14" t="e">
        <f>IF(OR((VLOOKUP(B220,#REF!,66,FALSE)="1"),(VLOOKUP(B220,#REF!,8,FALSE)="1")),"非公開",(ROUNDDOWN(L220/K220,3)))</f>
        <v>#REF!</v>
      </c>
      <c r="N220" s="15"/>
      <c r="O220" s="15"/>
      <c r="P220" s="15"/>
      <c r="Q220" s="15"/>
      <c r="R220" s="16"/>
    </row>
    <row r="221" spans="1:18" ht="60" customHeight="1" x14ac:dyDescent="0.15">
      <c r="A221" s="7" t="e">
        <f>VLOOKUP(B221,#REF!,75,FALSE)</f>
        <v>#REF!</v>
      </c>
      <c r="B221" s="8" t="s">
        <v>150</v>
      </c>
      <c r="C221" s="8" t="e">
        <f>VLOOKUP(B221,#REF!,76,FALSE)</f>
        <v>#REF!</v>
      </c>
      <c r="D221" s="8" t="e">
        <f t="shared" si="4"/>
        <v>#REF!</v>
      </c>
      <c r="E221" s="9" t="e">
        <f>VLOOKUP(B221,#REF!,9,FALSE)&amp;CHAR(10)&amp;(DBCS(VLOOKUP(B221,#REF!,11,FALSE))&amp;(DBCS(VLOOKUP(B221,#REF!,10,FALSE))))</f>
        <v>#REF!</v>
      </c>
      <c r="F221" s="9" t="e">
        <f>IF(VLOOKUP(B221,#REF!,63,FALSE)="01","航空自衛隊第２補給処調達部長　村岡　良雄","航空自衛隊第２補給処調達部長代理調達管理課長　奥山　英樹")</f>
        <v>#REF!</v>
      </c>
      <c r="G221" s="10" t="e">
        <f>DATEVALUE(VLOOKUP(B221,#REF!,21,FALSE))</f>
        <v>#REF!</v>
      </c>
      <c r="H221" s="9" t="e">
        <f>VLOOKUP(B221,#REF!,18,FALSE)&amp;CHAR(10)&amp;(VLOOKUP(B221,#REF!,19,FALSE))</f>
        <v>#REF!</v>
      </c>
      <c r="I221" s="11" t="e">
        <f>VLOOKUP(H221,#REF!,2,FALSE)</f>
        <v>#REF!</v>
      </c>
      <c r="J221" s="12" t="e">
        <f>VLOOKUP(B221,#REF!,67,FALSE)</f>
        <v>#REF!</v>
      </c>
      <c r="K221" s="13" t="e">
        <f>IF(OR((VLOOKUP(B221,#REF!,66,FALSE)="1"),(VLOOKUP(B221,#REF!,8,FALSE)="1")),"非公開",(VLOOKUP(B221,#REF!,30,"FALSE")))</f>
        <v>#REF!</v>
      </c>
      <c r="L221" s="13" t="e">
        <f>VLOOKUP(B221,#REF!,29,FALSE)</f>
        <v>#REF!</v>
      </c>
      <c r="M221" s="14" t="e">
        <f>IF(OR((VLOOKUP(B221,#REF!,66,FALSE)="1"),(VLOOKUP(B221,#REF!,8,FALSE)="1")),"非公開",(ROUNDDOWN(L221/K221,3)))</f>
        <v>#REF!</v>
      </c>
      <c r="N221" s="15"/>
      <c r="O221" s="15"/>
      <c r="P221" s="15"/>
      <c r="Q221" s="15"/>
      <c r="R221" s="16"/>
    </row>
    <row r="222" spans="1:18" ht="60" customHeight="1" x14ac:dyDescent="0.15">
      <c r="A222" s="7" t="e">
        <f>VLOOKUP(B222,#REF!,75,FALSE)</f>
        <v>#REF!</v>
      </c>
      <c r="B222" s="8" t="s">
        <v>151</v>
      </c>
      <c r="C222" s="8" t="e">
        <f>VLOOKUP(B222,#REF!,76,FALSE)</f>
        <v>#REF!</v>
      </c>
      <c r="D222" s="8" t="e">
        <f t="shared" si="4"/>
        <v>#REF!</v>
      </c>
      <c r="E222" s="9" t="e">
        <f>VLOOKUP(B222,#REF!,9,FALSE)&amp;CHAR(10)&amp;(DBCS(VLOOKUP(B222,#REF!,11,FALSE))&amp;(DBCS(VLOOKUP(B222,#REF!,10,FALSE))))</f>
        <v>#REF!</v>
      </c>
      <c r="F222" s="9" t="e">
        <f>IF(VLOOKUP(B222,#REF!,63,FALSE)="01","航空自衛隊第２補給処調達部長　村岡　良雄","航空自衛隊第２補給処調達部長代理調達管理課長　奥山　英樹")</f>
        <v>#REF!</v>
      </c>
      <c r="G222" s="10" t="e">
        <f>DATEVALUE(VLOOKUP(B222,#REF!,21,FALSE))</f>
        <v>#REF!</v>
      </c>
      <c r="H222" s="9" t="e">
        <f>VLOOKUP(B222,#REF!,18,FALSE)&amp;CHAR(10)&amp;(VLOOKUP(B222,#REF!,19,FALSE))</f>
        <v>#REF!</v>
      </c>
      <c r="I222" s="11" t="e">
        <f>VLOOKUP(H222,#REF!,2,FALSE)</f>
        <v>#REF!</v>
      </c>
      <c r="J222" s="12" t="e">
        <f>VLOOKUP(B222,#REF!,67,FALSE)</f>
        <v>#REF!</v>
      </c>
      <c r="K222" s="13" t="e">
        <f>IF(OR((VLOOKUP(B222,#REF!,66,FALSE)="1"),(VLOOKUP(B222,#REF!,8,FALSE)="1")),"非公開",(VLOOKUP(B222,#REF!,30,"FALSE")))</f>
        <v>#REF!</v>
      </c>
      <c r="L222" s="13" t="e">
        <f>VLOOKUP(B222,#REF!,29,FALSE)</f>
        <v>#REF!</v>
      </c>
      <c r="M222" s="14" t="e">
        <f>IF(OR((VLOOKUP(B222,#REF!,66,FALSE)="1"),(VLOOKUP(B222,#REF!,8,FALSE)="1")),"非公開",(ROUNDDOWN(L222/K222,3)))</f>
        <v>#REF!</v>
      </c>
      <c r="N222" s="15"/>
      <c r="O222" s="15"/>
      <c r="P222" s="15"/>
      <c r="Q222" s="15"/>
      <c r="R222" s="16"/>
    </row>
    <row r="223" spans="1:18" ht="60" customHeight="1" x14ac:dyDescent="0.15">
      <c r="A223" s="7" t="e">
        <f>VLOOKUP(B223,#REF!,75,FALSE)</f>
        <v>#REF!</v>
      </c>
      <c r="B223" s="8" t="s">
        <v>152</v>
      </c>
      <c r="C223" s="8" t="e">
        <f>VLOOKUP(B223,#REF!,76,FALSE)</f>
        <v>#REF!</v>
      </c>
      <c r="D223" s="8" t="e">
        <f t="shared" si="4"/>
        <v>#REF!</v>
      </c>
      <c r="E223" s="9" t="e">
        <f>VLOOKUP(B223,#REF!,9,FALSE)&amp;CHAR(10)&amp;(DBCS(VLOOKUP(B223,#REF!,11,FALSE))&amp;(DBCS(VLOOKUP(B223,#REF!,10,FALSE))))</f>
        <v>#REF!</v>
      </c>
      <c r="F223" s="9" t="e">
        <f>IF(VLOOKUP(B223,#REF!,63,FALSE)="01","航空自衛隊第２補給処調達部長　村岡　良雄","航空自衛隊第２補給処調達部長代理調達管理課長　奥山　英樹")</f>
        <v>#REF!</v>
      </c>
      <c r="G223" s="10" t="e">
        <f>DATEVALUE(VLOOKUP(B223,#REF!,21,FALSE))</f>
        <v>#REF!</v>
      </c>
      <c r="H223" s="9" t="e">
        <f>VLOOKUP(B223,#REF!,18,FALSE)&amp;CHAR(10)&amp;(VLOOKUP(B223,#REF!,19,FALSE))</f>
        <v>#REF!</v>
      </c>
      <c r="I223" s="11" t="e">
        <f>VLOOKUP(H223,#REF!,2,FALSE)</f>
        <v>#REF!</v>
      </c>
      <c r="J223" s="12" t="e">
        <f>VLOOKUP(B223,#REF!,67,FALSE)</f>
        <v>#REF!</v>
      </c>
      <c r="K223" s="13" t="e">
        <f>IF(OR((VLOOKUP(B223,#REF!,66,FALSE)="1"),(VLOOKUP(B223,#REF!,8,FALSE)="1")),"非公開",(VLOOKUP(B223,#REF!,30,"FALSE")))</f>
        <v>#REF!</v>
      </c>
      <c r="L223" s="13" t="e">
        <f>VLOOKUP(B223,#REF!,29,FALSE)</f>
        <v>#REF!</v>
      </c>
      <c r="M223" s="14" t="e">
        <f>IF(OR((VLOOKUP(B223,#REF!,66,FALSE)="1"),(VLOOKUP(B223,#REF!,8,FALSE)="1")),"非公開",(ROUNDDOWN(L223/K223,3)))</f>
        <v>#REF!</v>
      </c>
      <c r="N223" s="15"/>
      <c r="O223" s="15"/>
      <c r="P223" s="15"/>
      <c r="Q223" s="15"/>
      <c r="R223" s="16"/>
    </row>
    <row r="224" spans="1:18" ht="60" customHeight="1" x14ac:dyDescent="0.15">
      <c r="A224" s="7" t="e">
        <f>VLOOKUP(B224,#REF!,75,FALSE)</f>
        <v>#REF!</v>
      </c>
      <c r="B224" s="8" t="s">
        <v>153</v>
      </c>
      <c r="C224" s="8" t="e">
        <f>VLOOKUP(B224,#REF!,76,FALSE)</f>
        <v>#REF!</v>
      </c>
      <c r="D224" s="8" t="e">
        <f t="shared" si="4"/>
        <v>#REF!</v>
      </c>
      <c r="E224" s="9" t="e">
        <f>VLOOKUP(B224,#REF!,9,FALSE)&amp;CHAR(10)&amp;(DBCS(VLOOKUP(B224,#REF!,11,FALSE))&amp;(DBCS(VLOOKUP(B224,#REF!,10,FALSE))))</f>
        <v>#REF!</v>
      </c>
      <c r="F224" s="9" t="e">
        <f>IF(VLOOKUP(B224,#REF!,63,FALSE)="01","航空自衛隊第２補給処調達部長　村岡　良雄","航空自衛隊第２補給処調達部長代理調達管理課長　奥山　英樹")</f>
        <v>#REF!</v>
      </c>
      <c r="G224" s="10" t="e">
        <f>DATEVALUE(VLOOKUP(B224,#REF!,21,FALSE))</f>
        <v>#REF!</v>
      </c>
      <c r="H224" s="9" t="e">
        <f>VLOOKUP(B224,#REF!,18,FALSE)&amp;CHAR(10)&amp;(VLOOKUP(B224,#REF!,19,FALSE))</f>
        <v>#REF!</v>
      </c>
      <c r="I224" s="11" t="e">
        <f>VLOOKUP(H224,#REF!,2,FALSE)</f>
        <v>#REF!</v>
      </c>
      <c r="J224" s="12" t="e">
        <f>VLOOKUP(B224,#REF!,67,FALSE)</f>
        <v>#REF!</v>
      </c>
      <c r="K224" s="13" t="e">
        <f>IF(OR((VLOOKUP(B224,#REF!,66,FALSE)="1"),(VLOOKUP(B224,#REF!,8,FALSE)="1")),"非公開",(VLOOKUP(B224,#REF!,30,"FALSE")))</f>
        <v>#REF!</v>
      </c>
      <c r="L224" s="13" t="e">
        <f>VLOOKUP(B224,#REF!,29,FALSE)</f>
        <v>#REF!</v>
      </c>
      <c r="M224" s="14" t="e">
        <f>IF(OR((VLOOKUP(B224,#REF!,66,FALSE)="1"),(VLOOKUP(B224,#REF!,8,FALSE)="1")),"非公開",(ROUNDDOWN(L224/K224,3)))</f>
        <v>#REF!</v>
      </c>
      <c r="N224" s="15"/>
      <c r="O224" s="15"/>
      <c r="P224" s="15"/>
      <c r="Q224" s="15"/>
      <c r="R224" s="16"/>
    </row>
    <row r="225" spans="1:18" ht="60" customHeight="1" x14ac:dyDescent="0.15">
      <c r="A225" s="7" t="e">
        <f>VLOOKUP(B225,#REF!,75,FALSE)</f>
        <v>#REF!</v>
      </c>
      <c r="B225" s="8" t="s">
        <v>154</v>
      </c>
      <c r="C225" s="8" t="e">
        <f>VLOOKUP(B225,#REF!,76,FALSE)</f>
        <v>#REF!</v>
      </c>
      <c r="D225" s="8" t="e">
        <f t="shared" si="4"/>
        <v>#REF!</v>
      </c>
      <c r="E225" s="9" t="e">
        <f>VLOOKUP(B225,#REF!,9,FALSE)&amp;CHAR(10)&amp;(DBCS(VLOOKUP(B225,#REF!,11,FALSE))&amp;(DBCS(VLOOKUP(B225,#REF!,10,FALSE))))</f>
        <v>#REF!</v>
      </c>
      <c r="F225" s="9" t="e">
        <f>IF(VLOOKUP(B225,#REF!,63,FALSE)="01","航空自衛隊第２補給処調達部長　村岡　良雄","航空自衛隊第２補給処調達部長代理調達管理課長　奥山　英樹")</f>
        <v>#REF!</v>
      </c>
      <c r="G225" s="10" t="e">
        <f>DATEVALUE(VLOOKUP(B225,#REF!,21,FALSE))</f>
        <v>#REF!</v>
      </c>
      <c r="H225" s="9" t="e">
        <f>VLOOKUP(B225,#REF!,18,FALSE)&amp;CHAR(10)&amp;(VLOOKUP(B225,#REF!,19,FALSE))</f>
        <v>#REF!</v>
      </c>
      <c r="I225" s="11" t="e">
        <f>VLOOKUP(H225,#REF!,2,FALSE)</f>
        <v>#REF!</v>
      </c>
      <c r="J225" s="12" t="e">
        <f>VLOOKUP(B225,#REF!,67,FALSE)</f>
        <v>#REF!</v>
      </c>
      <c r="K225" s="13" t="e">
        <f>IF(OR((VLOOKUP(B225,#REF!,66,FALSE)="1"),(VLOOKUP(B225,#REF!,8,FALSE)="1")),"非公開",(VLOOKUP(B225,#REF!,30,"FALSE")))</f>
        <v>#REF!</v>
      </c>
      <c r="L225" s="13" t="e">
        <f>VLOOKUP(B225,#REF!,29,FALSE)</f>
        <v>#REF!</v>
      </c>
      <c r="M225" s="14" t="e">
        <f>IF(OR((VLOOKUP(B225,#REF!,66,FALSE)="1"),(VLOOKUP(B225,#REF!,8,FALSE)="1")),"非公開",(ROUNDDOWN(L225/K225,3)))</f>
        <v>#REF!</v>
      </c>
      <c r="N225" s="15"/>
      <c r="O225" s="15"/>
      <c r="P225" s="15"/>
      <c r="Q225" s="15"/>
      <c r="R225" s="16"/>
    </row>
    <row r="226" spans="1:18" ht="60" customHeight="1" x14ac:dyDescent="0.15">
      <c r="A226" s="7" t="e">
        <f>VLOOKUP(B226,#REF!,75,FALSE)</f>
        <v>#REF!</v>
      </c>
      <c r="B226" s="8" t="s">
        <v>155</v>
      </c>
      <c r="C226" s="8" t="e">
        <f>VLOOKUP(B226,#REF!,76,FALSE)</f>
        <v>#REF!</v>
      </c>
      <c r="D226" s="8" t="e">
        <f t="shared" si="4"/>
        <v>#REF!</v>
      </c>
      <c r="E226" s="9" t="e">
        <f>VLOOKUP(B226,#REF!,9,FALSE)&amp;CHAR(10)&amp;(DBCS(VLOOKUP(B226,#REF!,11,FALSE))&amp;(DBCS(VLOOKUP(B226,#REF!,10,FALSE))))</f>
        <v>#REF!</v>
      </c>
      <c r="F226" s="9" t="e">
        <f>IF(VLOOKUP(B226,#REF!,63,FALSE)="01","航空自衛隊第２補給処調達部長　村岡　良雄","航空自衛隊第２補給処調達部長代理調達管理課長　奥山　英樹")</f>
        <v>#REF!</v>
      </c>
      <c r="G226" s="10" t="e">
        <f>DATEVALUE(VLOOKUP(B226,#REF!,21,FALSE))</f>
        <v>#REF!</v>
      </c>
      <c r="H226" s="9" t="e">
        <f>VLOOKUP(B226,#REF!,18,FALSE)&amp;CHAR(10)&amp;(VLOOKUP(B226,#REF!,19,FALSE))</f>
        <v>#REF!</v>
      </c>
      <c r="I226" s="11" t="e">
        <f>VLOOKUP(H226,#REF!,2,FALSE)</f>
        <v>#REF!</v>
      </c>
      <c r="J226" s="12" t="e">
        <f>VLOOKUP(B226,#REF!,67,FALSE)</f>
        <v>#REF!</v>
      </c>
      <c r="K226" s="13" t="e">
        <f>IF(OR((VLOOKUP(B226,#REF!,66,FALSE)="1"),(VLOOKUP(B226,#REF!,8,FALSE)="1")),"非公開",(VLOOKUP(B226,#REF!,30,"FALSE")))</f>
        <v>#REF!</v>
      </c>
      <c r="L226" s="13" t="e">
        <f>VLOOKUP(B226,#REF!,29,FALSE)</f>
        <v>#REF!</v>
      </c>
      <c r="M226" s="14" t="e">
        <f>IF(OR((VLOOKUP(B226,#REF!,66,FALSE)="1"),(VLOOKUP(B226,#REF!,8,FALSE)="1")),"非公開",(ROUNDDOWN(L226/K226,3)))</f>
        <v>#REF!</v>
      </c>
      <c r="N226" s="15"/>
      <c r="O226" s="15"/>
      <c r="P226" s="15"/>
      <c r="Q226" s="15"/>
      <c r="R226" s="16"/>
    </row>
    <row r="227" spans="1:18" ht="60" customHeight="1" x14ac:dyDescent="0.15">
      <c r="A227" s="7" t="e">
        <f>VLOOKUP(B227,#REF!,75,FALSE)</f>
        <v>#REF!</v>
      </c>
      <c r="B227" s="8" t="s">
        <v>156</v>
      </c>
      <c r="C227" s="8" t="e">
        <f>VLOOKUP(B227,#REF!,76,FALSE)</f>
        <v>#REF!</v>
      </c>
      <c r="D227" s="8" t="e">
        <f t="shared" si="4"/>
        <v>#REF!</v>
      </c>
      <c r="E227" s="9" t="e">
        <f>VLOOKUP(B227,#REF!,9,FALSE)&amp;CHAR(10)&amp;(DBCS(VLOOKUP(B227,#REF!,11,FALSE))&amp;(DBCS(VLOOKUP(B227,#REF!,10,FALSE))))</f>
        <v>#REF!</v>
      </c>
      <c r="F227" s="9" t="e">
        <f>IF(VLOOKUP(B227,#REF!,63,FALSE)="01","航空自衛隊第２補給処調達部長　村岡　良雄","航空自衛隊第２補給処調達部長代理調達管理課長　奥山　英樹")</f>
        <v>#REF!</v>
      </c>
      <c r="G227" s="10" t="e">
        <f>DATEVALUE(VLOOKUP(B227,#REF!,21,FALSE))</f>
        <v>#REF!</v>
      </c>
      <c r="H227" s="9" t="e">
        <f>VLOOKUP(B227,#REF!,18,FALSE)&amp;CHAR(10)&amp;(VLOOKUP(B227,#REF!,19,FALSE))</f>
        <v>#REF!</v>
      </c>
      <c r="I227" s="11" t="e">
        <f>VLOOKUP(H227,#REF!,2,FALSE)</f>
        <v>#REF!</v>
      </c>
      <c r="J227" s="12" t="e">
        <f>VLOOKUP(B227,#REF!,67,FALSE)</f>
        <v>#REF!</v>
      </c>
      <c r="K227" s="13" t="e">
        <f>IF(OR((VLOOKUP(B227,#REF!,66,FALSE)="1"),(VLOOKUP(B227,#REF!,8,FALSE)="1")),"非公開",(VLOOKUP(B227,#REF!,30,"FALSE")))</f>
        <v>#REF!</v>
      </c>
      <c r="L227" s="13" t="e">
        <f>VLOOKUP(B227,#REF!,29,FALSE)</f>
        <v>#REF!</v>
      </c>
      <c r="M227" s="14" t="e">
        <f>IF(OR((VLOOKUP(B227,#REF!,66,FALSE)="1"),(VLOOKUP(B227,#REF!,8,FALSE)="1")),"非公開",(ROUNDDOWN(L227/K227,3)))</f>
        <v>#REF!</v>
      </c>
      <c r="N227" s="15"/>
      <c r="O227" s="15"/>
      <c r="P227" s="15"/>
      <c r="Q227" s="15"/>
      <c r="R227" s="16"/>
    </row>
    <row r="228" spans="1:18" ht="60" customHeight="1" x14ac:dyDescent="0.15">
      <c r="A228" s="7" t="e">
        <f>VLOOKUP(B228,#REF!,75,FALSE)</f>
        <v>#REF!</v>
      </c>
      <c r="B228" s="8" t="s">
        <v>157</v>
      </c>
      <c r="C228" s="8" t="e">
        <f>VLOOKUP(B228,#REF!,76,FALSE)</f>
        <v>#REF!</v>
      </c>
      <c r="D228" s="8" t="e">
        <f t="shared" si="4"/>
        <v>#REF!</v>
      </c>
      <c r="E228" s="9" t="e">
        <f>VLOOKUP(B228,#REF!,9,FALSE)&amp;CHAR(10)&amp;(DBCS(VLOOKUP(B228,#REF!,11,FALSE))&amp;(DBCS(VLOOKUP(B228,#REF!,10,FALSE))))</f>
        <v>#REF!</v>
      </c>
      <c r="F228" s="9" t="e">
        <f>IF(VLOOKUP(B228,#REF!,63,FALSE)="01","航空自衛隊第２補給処調達部長　村岡　良雄","航空自衛隊第２補給処調達部長代理調達管理課長　奥山　英樹")</f>
        <v>#REF!</v>
      </c>
      <c r="G228" s="10" t="e">
        <f>DATEVALUE(VLOOKUP(B228,#REF!,21,FALSE))</f>
        <v>#REF!</v>
      </c>
      <c r="H228" s="9" t="e">
        <f>VLOOKUP(B228,#REF!,18,FALSE)&amp;CHAR(10)&amp;(VLOOKUP(B228,#REF!,19,FALSE))</f>
        <v>#REF!</v>
      </c>
      <c r="I228" s="11" t="e">
        <f>VLOOKUP(H228,#REF!,2,FALSE)</f>
        <v>#REF!</v>
      </c>
      <c r="J228" s="12" t="e">
        <f>VLOOKUP(B228,#REF!,67,FALSE)</f>
        <v>#REF!</v>
      </c>
      <c r="K228" s="13" t="e">
        <f>IF(OR((VLOOKUP(B228,#REF!,66,FALSE)="1"),(VLOOKUP(B228,#REF!,8,FALSE)="1")),"非公開",(VLOOKUP(B228,#REF!,30,"FALSE")))</f>
        <v>#REF!</v>
      </c>
      <c r="L228" s="13" t="e">
        <f>VLOOKUP(B228,#REF!,29,FALSE)</f>
        <v>#REF!</v>
      </c>
      <c r="M228" s="14" t="e">
        <f>IF(OR((VLOOKUP(B228,#REF!,66,FALSE)="1"),(VLOOKUP(B228,#REF!,8,FALSE)="1")),"非公開",(ROUNDDOWN(L228/K228,3)))</f>
        <v>#REF!</v>
      </c>
      <c r="N228" s="15"/>
      <c r="O228" s="15"/>
      <c r="P228" s="15"/>
      <c r="Q228" s="15"/>
      <c r="R228" s="16"/>
    </row>
    <row r="229" spans="1:18" ht="60" customHeight="1" x14ac:dyDescent="0.15">
      <c r="A229" s="7" t="e">
        <f>VLOOKUP(B229,#REF!,75,FALSE)</f>
        <v>#REF!</v>
      </c>
      <c r="B229" s="8" t="s">
        <v>158</v>
      </c>
      <c r="C229" s="8" t="e">
        <f>VLOOKUP(B229,#REF!,76,FALSE)</f>
        <v>#REF!</v>
      </c>
      <c r="D229" s="8" t="e">
        <f t="shared" si="4"/>
        <v>#REF!</v>
      </c>
      <c r="E229" s="9" t="e">
        <f>VLOOKUP(B229,#REF!,9,FALSE)&amp;CHAR(10)&amp;(DBCS(VLOOKUP(B229,#REF!,11,FALSE))&amp;(DBCS(VLOOKUP(B229,#REF!,10,FALSE))))</f>
        <v>#REF!</v>
      </c>
      <c r="F229" s="9" t="e">
        <f>IF(VLOOKUP(B229,#REF!,63,FALSE)="01","航空自衛隊第２補給処調達部長　村岡　良雄","航空自衛隊第２補給処調達部長代理調達管理課長　奥山　英樹")</f>
        <v>#REF!</v>
      </c>
      <c r="G229" s="10" t="e">
        <f>DATEVALUE(VLOOKUP(B229,#REF!,21,FALSE))</f>
        <v>#REF!</v>
      </c>
      <c r="H229" s="9" t="e">
        <f>VLOOKUP(B229,#REF!,18,FALSE)&amp;CHAR(10)&amp;(VLOOKUP(B229,#REF!,19,FALSE))</f>
        <v>#REF!</v>
      </c>
      <c r="I229" s="11" t="e">
        <f>VLOOKUP(H229,#REF!,2,FALSE)</f>
        <v>#REF!</v>
      </c>
      <c r="J229" s="12" t="e">
        <f>VLOOKUP(B229,#REF!,67,FALSE)</f>
        <v>#REF!</v>
      </c>
      <c r="K229" s="13" t="e">
        <f>IF(OR((VLOOKUP(B229,#REF!,66,FALSE)="1"),(VLOOKUP(B229,#REF!,8,FALSE)="1")),"非公開",(VLOOKUP(B229,#REF!,30,"FALSE")))</f>
        <v>#REF!</v>
      </c>
      <c r="L229" s="13" t="e">
        <f>VLOOKUP(B229,#REF!,29,FALSE)</f>
        <v>#REF!</v>
      </c>
      <c r="M229" s="14" t="e">
        <f>IF(OR((VLOOKUP(B229,#REF!,66,FALSE)="1"),(VLOOKUP(B229,#REF!,8,FALSE)="1")),"非公開",(ROUNDDOWN(L229/K229,3)))</f>
        <v>#REF!</v>
      </c>
      <c r="N229" s="15"/>
      <c r="O229" s="15"/>
      <c r="P229" s="15"/>
      <c r="Q229" s="15"/>
      <c r="R229" s="16"/>
    </row>
    <row r="230" spans="1:18" ht="60" customHeight="1" x14ac:dyDescent="0.15">
      <c r="A230" s="7" t="e">
        <f>VLOOKUP(B230,#REF!,75,FALSE)</f>
        <v>#REF!</v>
      </c>
      <c r="B230" s="8" t="s">
        <v>159</v>
      </c>
      <c r="C230" s="8" t="e">
        <f>VLOOKUP(B230,#REF!,76,FALSE)</f>
        <v>#REF!</v>
      </c>
      <c r="D230" s="8" t="e">
        <f t="shared" si="4"/>
        <v>#REF!</v>
      </c>
      <c r="E230" s="9" t="e">
        <f>VLOOKUP(B230,#REF!,9,FALSE)&amp;CHAR(10)&amp;(DBCS(VLOOKUP(B230,#REF!,11,FALSE))&amp;(DBCS(VLOOKUP(B230,#REF!,10,FALSE))))</f>
        <v>#REF!</v>
      </c>
      <c r="F230" s="9" t="e">
        <f>IF(VLOOKUP(B230,#REF!,63,FALSE)="01","航空自衛隊第２補給処調達部長　村岡　良雄","航空自衛隊第２補給処調達部長代理調達管理課長　奥山　英樹")</f>
        <v>#REF!</v>
      </c>
      <c r="G230" s="10" t="e">
        <f>DATEVALUE(VLOOKUP(B230,#REF!,21,FALSE))</f>
        <v>#REF!</v>
      </c>
      <c r="H230" s="9" t="e">
        <f>VLOOKUP(B230,#REF!,18,FALSE)&amp;CHAR(10)&amp;(VLOOKUP(B230,#REF!,19,FALSE))</f>
        <v>#REF!</v>
      </c>
      <c r="I230" s="11" t="e">
        <f>VLOOKUP(H230,#REF!,2,FALSE)</f>
        <v>#REF!</v>
      </c>
      <c r="J230" s="12" t="e">
        <f>VLOOKUP(B230,#REF!,67,FALSE)</f>
        <v>#REF!</v>
      </c>
      <c r="K230" s="13" t="e">
        <f>IF(OR((VLOOKUP(B230,#REF!,66,FALSE)="1"),(VLOOKUP(B230,#REF!,8,FALSE)="1")),"非公開",(VLOOKUP(B230,#REF!,30,"FALSE")))</f>
        <v>#REF!</v>
      </c>
      <c r="L230" s="13" t="e">
        <f>VLOOKUP(B230,#REF!,29,FALSE)</f>
        <v>#REF!</v>
      </c>
      <c r="M230" s="14" t="e">
        <f>IF(OR((VLOOKUP(B230,#REF!,66,FALSE)="1"),(VLOOKUP(B230,#REF!,8,FALSE)="1")),"非公開",(ROUNDDOWN(L230/K230,3)))</f>
        <v>#REF!</v>
      </c>
      <c r="N230" s="15"/>
      <c r="O230" s="15"/>
      <c r="P230" s="15"/>
      <c r="Q230" s="15"/>
      <c r="R230" s="16"/>
    </row>
    <row r="231" spans="1:18" ht="60" customHeight="1" x14ac:dyDescent="0.15">
      <c r="A231" s="7" t="e">
        <f>VLOOKUP(B231,#REF!,75,FALSE)</f>
        <v>#REF!</v>
      </c>
      <c r="B231" s="8" t="s">
        <v>160</v>
      </c>
      <c r="C231" s="8" t="e">
        <f>VLOOKUP(B231,#REF!,76,FALSE)</f>
        <v>#REF!</v>
      </c>
      <c r="D231" s="8" t="e">
        <f t="shared" si="4"/>
        <v>#REF!</v>
      </c>
      <c r="E231" s="9" t="e">
        <f>VLOOKUP(B231,#REF!,9,FALSE)&amp;CHAR(10)&amp;(DBCS(VLOOKUP(B231,#REF!,11,FALSE))&amp;(DBCS(VLOOKUP(B231,#REF!,10,FALSE))))</f>
        <v>#REF!</v>
      </c>
      <c r="F231" s="9" t="e">
        <f>IF(VLOOKUP(B231,#REF!,63,FALSE)="01","航空自衛隊第２補給処調達部長　村岡　良雄","航空自衛隊第２補給処調達部長代理調達管理課長　奥山　英樹")</f>
        <v>#REF!</v>
      </c>
      <c r="G231" s="10" t="e">
        <f>DATEVALUE(VLOOKUP(B231,#REF!,21,FALSE))</f>
        <v>#REF!</v>
      </c>
      <c r="H231" s="9" t="e">
        <f>VLOOKUP(B231,#REF!,18,FALSE)&amp;CHAR(10)&amp;(VLOOKUP(B231,#REF!,19,FALSE))</f>
        <v>#REF!</v>
      </c>
      <c r="I231" s="11" t="e">
        <f>VLOOKUP(H231,#REF!,2,FALSE)</f>
        <v>#REF!</v>
      </c>
      <c r="J231" s="12" t="e">
        <f>VLOOKUP(B231,#REF!,67,FALSE)</f>
        <v>#REF!</v>
      </c>
      <c r="K231" s="13" t="e">
        <f>IF(OR((VLOOKUP(B231,#REF!,66,FALSE)="1"),(VLOOKUP(B231,#REF!,8,FALSE)="1")),"非公開",(VLOOKUP(B231,#REF!,30,"FALSE")))</f>
        <v>#REF!</v>
      </c>
      <c r="L231" s="13" t="e">
        <f>VLOOKUP(B231,#REF!,29,FALSE)</f>
        <v>#REF!</v>
      </c>
      <c r="M231" s="14" t="e">
        <f>IF(OR((VLOOKUP(B231,#REF!,66,FALSE)="1"),(VLOOKUP(B231,#REF!,8,FALSE)="1")),"非公開",(ROUNDDOWN(L231/K231,3)))</f>
        <v>#REF!</v>
      </c>
      <c r="N231" s="15"/>
      <c r="O231" s="15"/>
      <c r="P231" s="15"/>
      <c r="Q231" s="15"/>
      <c r="R231" s="16"/>
    </row>
    <row r="232" spans="1:18" ht="60" customHeight="1" x14ac:dyDescent="0.15">
      <c r="A232" s="7" t="e">
        <f>VLOOKUP(B232,#REF!,75,FALSE)</f>
        <v>#REF!</v>
      </c>
      <c r="B232" s="8" t="s">
        <v>161</v>
      </c>
      <c r="C232" s="8" t="e">
        <f>VLOOKUP(B232,#REF!,76,FALSE)</f>
        <v>#REF!</v>
      </c>
      <c r="D232" s="8" t="e">
        <f t="shared" si="4"/>
        <v>#REF!</v>
      </c>
      <c r="E232" s="9" t="e">
        <f>VLOOKUP(B232,#REF!,9,FALSE)&amp;CHAR(10)&amp;(DBCS(VLOOKUP(B232,#REF!,11,FALSE))&amp;(DBCS(VLOOKUP(B232,#REF!,10,FALSE))))</f>
        <v>#REF!</v>
      </c>
      <c r="F232" s="9" t="e">
        <f>IF(VLOOKUP(B232,#REF!,63,FALSE)="01","航空自衛隊第２補給処調達部長　村岡　良雄","航空自衛隊第２補給処調達部長代理調達管理課長　奥山　英樹")</f>
        <v>#REF!</v>
      </c>
      <c r="G232" s="10" t="e">
        <f>DATEVALUE(VLOOKUP(B232,#REF!,21,FALSE))</f>
        <v>#REF!</v>
      </c>
      <c r="H232" s="9" t="e">
        <f>VLOOKUP(B232,#REF!,18,FALSE)&amp;CHAR(10)&amp;(VLOOKUP(B232,#REF!,19,FALSE))</f>
        <v>#REF!</v>
      </c>
      <c r="I232" s="11" t="e">
        <f>VLOOKUP(H232,#REF!,2,FALSE)</f>
        <v>#REF!</v>
      </c>
      <c r="J232" s="12" t="e">
        <f>VLOOKUP(B232,#REF!,67,FALSE)</f>
        <v>#REF!</v>
      </c>
      <c r="K232" s="13" t="e">
        <f>IF(OR((VLOOKUP(B232,#REF!,66,FALSE)="1"),(VLOOKUP(B232,#REF!,8,FALSE)="1")),"非公開",(VLOOKUP(B232,#REF!,30,"FALSE")))</f>
        <v>#REF!</v>
      </c>
      <c r="L232" s="13" t="e">
        <f>VLOOKUP(B232,#REF!,29,FALSE)</f>
        <v>#REF!</v>
      </c>
      <c r="M232" s="14" t="e">
        <f>IF(OR((VLOOKUP(B232,#REF!,66,FALSE)="1"),(VLOOKUP(B232,#REF!,8,FALSE)="1")),"非公開",(ROUNDDOWN(L232/K232,3)))</f>
        <v>#REF!</v>
      </c>
      <c r="N232" s="15"/>
      <c r="O232" s="15"/>
      <c r="P232" s="15"/>
      <c r="Q232" s="15"/>
      <c r="R232" s="16"/>
    </row>
    <row r="233" spans="1:18" ht="60" customHeight="1" x14ac:dyDescent="0.15">
      <c r="A233" s="7" t="e">
        <f>VLOOKUP(B233,#REF!,75,FALSE)</f>
        <v>#REF!</v>
      </c>
      <c r="B233" s="8" t="s">
        <v>162</v>
      </c>
      <c r="C233" s="8" t="e">
        <f>VLOOKUP(B233,#REF!,76,FALSE)</f>
        <v>#REF!</v>
      </c>
      <c r="D233" s="8" t="e">
        <f t="shared" si="4"/>
        <v>#REF!</v>
      </c>
      <c r="E233" s="9" t="e">
        <f>VLOOKUP(B233,#REF!,9,FALSE)&amp;CHAR(10)&amp;(DBCS(VLOOKUP(B233,#REF!,11,FALSE))&amp;(DBCS(VLOOKUP(B233,#REF!,10,FALSE))))</f>
        <v>#REF!</v>
      </c>
      <c r="F233" s="9" t="e">
        <f>IF(VLOOKUP(B233,#REF!,63,FALSE)="01","航空自衛隊第２補給処調達部長　村岡　良雄","航空自衛隊第２補給処調達部長代理調達管理課長　奥山　英樹")</f>
        <v>#REF!</v>
      </c>
      <c r="G233" s="10" t="e">
        <f>DATEVALUE(VLOOKUP(B233,#REF!,21,FALSE))</f>
        <v>#REF!</v>
      </c>
      <c r="H233" s="9" t="e">
        <f>VLOOKUP(B233,#REF!,18,FALSE)&amp;CHAR(10)&amp;(VLOOKUP(B233,#REF!,19,FALSE))</f>
        <v>#REF!</v>
      </c>
      <c r="I233" s="11" t="e">
        <f>VLOOKUP(H233,#REF!,2,FALSE)</f>
        <v>#REF!</v>
      </c>
      <c r="J233" s="12" t="e">
        <f>VLOOKUP(B233,#REF!,67,FALSE)</f>
        <v>#REF!</v>
      </c>
      <c r="K233" s="13" t="e">
        <f>IF(OR((VLOOKUP(B233,#REF!,66,FALSE)="1"),(VLOOKUP(B233,#REF!,8,FALSE)="1")),"非公開",(VLOOKUP(B233,#REF!,30,"FALSE")))</f>
        <v>#REF!</v>
      </c>
      <c r="L233" s="13" t="e">
        <f>VLOOKUP(B233,#REF!,29,FALSE)</f>
        <v>#REF!</v>
      </c>
      <c r="M233" s="14" t="e">
        <f>IF(OR((VLOOKUP(B233,#REF!,66,FALSE)="1"),(VLOOKUP(B233,#REF!,8,FALSE)="1")),"非公開",(ROUNDDOWN(L233/K233,3)))</f>
        <v>#REF!</v>
      </c>
      <c r="N233" s="15"/>
      <c r="O233" s="15"/>
      <c r="P233" s="15"/>
      <c r="Q233" s="15"/>
      <c r="R233" s="16"/>
    </row>
    <row r="234" spans="1:18" ht="60" customHeight="1" x14ac:dyDescent="0.15">
      <c r="A234" s="7" t="e">
        <f>VLOOKUP(B234,#REF!,75,FALSE)</f>
        <v>#REF!</v>
      </c>
      <c r="B234" s="8" t="s">
        <v>163</v>
      </c>
      <c r="C234" s="8" t="e">
        <f>VLOOKUP(B234,#REF!,76,FALSE)</f>
        <v>#REF!</v>
      </c>
      <c r="D234" s="8" t="e">
        <f t="shared" si="4"/>
        <v>#REF!</v>
      </c>
      <c r="E234" s="9" t="e">
        <f>VLOOKUP(B234,#REF!,9,FALSE)&amp;CHAR(10)&amp;(DBCS(VLOOKUP(B234,#REF!,11,FALSE))&amp;(DBCS(VLOOKUP(B234,#REF!,10,FALSE))))</f>
        <v>#REF!</v>
      </c>
      <c r="F234" s="9" t="e">
        <f>IF(VLOOKUP(B234,#REF!,63,FALSE)="01","航空自衛隊第２補給処調達部長　村岡　良雄","航空自衛隊第２補給処調達部長代理調達管理課長　奥山　英樹")</f>
        <v>#REF!</v>
      </c>
      <c r="G234" s="10" t="e">
        <f>DATEVALUE(VLOOKUP(B234,#REF!,21,FALSE))</f>
        <v>#REF!</v>
      </c>
      <c r="H234" s="9" t="e">
        <f>VLOOKUP(B234,#REF!,18,FALSE)&amp;CHAR(10)&amp;(VLOOKUP(B234,#REF!,19,FALSE))</f>
        <v>#REF!</v>
      </c>
      <c r="I234" s="11" t="e">
        <f>VLOOKUP(H234,#REF!,2,FALSE)</f>
        <v>#REF!</v>
      </c>
      <c r="J234" s="12" t="e">
        <f>VLOOKUP(B234,#REF!,67,FALSE)</f>
        <v>#REF!</v>
      </c>
      <c r="K234" s="13" t="e">
        <f>IF(OR((VLOOKUP(B234,#REF!,66,FALSE)="1"),(VLOOKUP(B234,#REF!,8,FALSE)="1")),"非公開",(VLOOKUP(B234,#REF!,30,"FALSE")))</f>
        <v>#REF!</v>
      </c>
      <c r="L234" s="13" t="e">
        <f>VLOOKUP(B234,#REF!,29,FALSE)</f>
        <v>#REF!</v>
      </c>
      <c r="M234" s="14" t="e">
        <f>IF(OR((VLOOKUP(B234,#REF!,66,FALSE)="1"),(VLOOKUP(B234,#REF!,8,FALSE)="1")),"非公開",(ROUNDDOWN(L234/K234,3)))</f>
        <v>#REF!</v>
      </c>
      <c r="N234" s="15"/>
      <c r="O234" s="15"/>
      <c r="P234" s="15"/>
      <c r="Q234" s="15"/>
      <c r="R234" s="16"/>
    </row>
    <row r="235" spans="1:18" ht="60" customHeight="1" x14ac:dyDescent="0.15">
      <c r="A235" s="7" t="e">
        <f>VLOOKUP(B235,#REF!,75,FALSE)</f>
        <v>#REF!</v>
      </c>
      <c r="B235" s="8" t="s">
        <v>164</v>
      </c>
      <c r="C235" s="8" t="e">
        <f>VLOOKUP(B235,#REF!,76,FALSE)</f>
        <v>#REF!</v>
      </c>
      <c r="D235" s="8" t="e">
        <f t="shared" si="4"/>
        <v>#REF!</v>
      </c>
      <c r="E235" s="9" t="e">
        <f>VLOOKUP(B235,#REF!,9,FALSE)&amp;CHAR(10)&amp;(DBCS(VLOOKUP(B235,#REF!,11,FALSE))&amp;(DBCS(VLOOKUP(B235,#REF!,10,FALSE))))</f>
        <v>#REF!</v>
      </c>
      <c r="F235" s="9" t="e">
        <f>IF(VLOOKUP(B235,#REF!,63,FALSE)="01","航空自衛隊第２補給処調達部長　村岡　良雄","航空自衛隊第２補給処調達部長代理調達管理課長　奥山　英樹")</f>
        <v>#REF!</v>
      </c>
      <c r="G235" s="10" t="e">
        <f>DATEVALUE(VLOOKUP(B235,#REF!,21,FALSE))</f>
        <v>#REF!</v>
      </c>
      <c r="H235" s="9" t="e">
        <f>VLOOKUP(B235,#REF!,18,FALSE)&amp;CHAR(10)&amp;(VLOOKUP(B235,#REF!,19,FALSE))</f>
        <v>#REF!</v>
      </c>
      <c r="I235" s="11" t="e">
        <f>VLOOKUP(H235,#REF!,2,FALSE)</f>
        <v>#REF!</v>
      </c>
      <c r="J235" s="12" t="e">
        <f>VLOOKUP(B235,#REF!,67,FALSE)</f>
        <v>#REF!</v>
      </c>
      <c r="K235" s="13" t="e">
        <f>IF(OR((VLOOKUP(B235,#REF!,66,FALSE)="1"),(VLOOKUP(B235,#REF!,8,FALSE)="1")),"非公開",(VLOOKUP(B235,#REF!,30,"FALSE")))</f>
        <v>#REF!</v>
      </c>
      <c r="L235" s="13" t="e">
        <f>VLOOKUP(B235,#REF!,29,FALSE)</f>
        <v>#REF!</v>
      </c>
      <c r="M235" s="14" t="e">
        <f>IF(OR((VLOOKUP(B235,#REF!,66,FALSE)="1"),(VLOOKUP(B235,#REF!,8,FALSE)="1")),"非公開",(ROUNDDOWN(L235/K235,3)))</f>
        <v>#REF!</v>
      </c>
      <c r="N235" s="15"/>
      <c r="O235" s="15"/>
      <c r="P235" s="15"/>
      <c r="Q235" s="15"/>
      <c r="R235" s="16"/>
    </row>
    <row r="236" spans="1:18" ht="60" customHeight="1" x14ac:dyDescent="0.15">
      <c r="A236" s="7" t="e">
        <f>VLOOKUP(B236,#REF!,75,FALSE)</f>
        <v>#REF!</v>
      </c>
      <c r="B236" s="8" t="s">
        <v>165</v>
      </c>
      <c r="C236" s="8" t="e">
        <f>VLOOKUP(B236,#REF!,76,FALSE)</f>
        <v>#REF!</v>
      </c>
      <c r="D236" s="8" t="e">
        <f t="shared" si="4"/>
        <v>#REF!</v>
      </c>
      <c r="E236" s="9" t="e">
        <f>VLOOKUP(B236,#REF!,9,FALSE)&amp;CHAR(10)&amp;(DBCS(VLOOKUP(B236,#REF!,11,FALSE))&amp;(DBCS(VLOOKUP(B236,#REF!,10,FALSE))))</f>
        <v>#REF!</v>
      </c>
      <c r="F236" s="9" t="e">
        <f>IF(VLOOKUP(B236,#REF!,63,FALSE)="01","航空自衛隊第２補給処調達部長　村岡　良雄","航空自衛隊第２補給処調達部長代理調達管理課長　奥山　英樹")</f>
        <v>#REF!</v>
      </c>
      <c r="G236" s="10" t="e">
        <f>DATEVALUE(VLOOKUP(B236,#REF!,21,FALSE))</f>
        <v>#REF!</v>
      </c>
      <c r="H236" s="9" t="e">
        <f>VLOOKUP(B236,#REF!,18,FALSE)&amp;CHAR(10)&amp;(VLOOKUP(B236,#REF!,19,FALSE))</f>
        <v>#REF!</v>
      </c>
      <c r="I236" s="11" t="e">
        <f>VLOOKUP(H236,#REF!,2,FALSE)</f>
        <v>#REF!</v>
      </c>
      <c r="J236" s="12" t="e">
        <f>VLOOKUP(B236,#REF!,67,FALSE)</f>
        <v>#REF!</v>
      </c>
      <c r="K236" s="13" t="e">
        <f>IF(OR((VLOOKUP(B236,#REF!,66,FALSE)="1"),(VLOOKUP(B236,#REF!,8,FALSE)="1")),"非公開",(VLOOKUP(B236,#REF!,30,"FALSE")))</f>
        <v>#REF!</v>
      </c>
      <c r="L236" s="13" t="e">
        <f>VLOOKUP(B236,#REF!,29,FALSE)</f>
        <v>#REF!</v>
      </c>
      <c r="M236" s="14" t="e">
        <f>IF(OR((VLOOKUP(B236,#REF!,66,FALSE)="1"),(VLOOKUP(B236,#REF!,8,FALSE)="1")),"非公開",(ROUNDDOWN(L236/K236,3)))</f>
        <v>#REF!</v>
      </c>
      <c r="N236" s="15"/>
      <c r="O236" s="15"/>
      <c r="P236" s="15"/>
      <c r="Q236" s="15"/>
      <c r="R236" s="16"/>
    </row>
    <row r="237" spans="1:18" ht="60" customHeight="1" x14ac:dyDescent="0.15">
      <c r="A237" s="7" t="e">
        <f>VLOOKUP(B237,#REF!,75,FALSE)</f>
        <v>#REF!</v>
      </c>
      <c r="B237" s="8" t="s">
        <v>166</v>
      </c>
      <c r="C237" s="8" t="e">
        <f>VLOOKUP(B237,#REF!,76,FALSE)</f>
        <v>#REF!</v>
      </c>
      <c r="D237" s="8" t="e">
        <f t="shared" si="4"/>
        <v>#REF!</v>
      </c>
      <c r="E237" s="9" t="e">
        <f>VLOOKUP(B237,#REF!,9,FALSE)&amp;CHAR(10)&amp;(DBCS(VLOOKUP(B237,#REF!,11,FALSE))&amp;(DBCS(VLOOKUP(B237,#REF!,10,FALSE))))</f>
        <v>#REF!</v>
      </c>
      <c r="F237" s="9" t="e">
        <f>IF(VLOOKUP(B237,#REF!,63,FALSE)="01","航空自衛隊第２補給処調達部長　村岡　良雄","航空自衛隊第２補給処調達部長代理調達管理課長　奥山　英樹")</f>
        <v>#REF!</v>
      </c>
      <c r="G237" s="10" t="e">
        <f>DATEVALUE(VLOOKUP(B237,#REF!,21,FALSE))</f>
        <v>#REF!</v>
      </c>
      <c r="H237" s="9" t="e">
        <f>VLOOKUP(B237,#REF!,18,FALSE)&amp;CHAR(10)&amp;(VLOOKUP(B237,#REF!,19,FALSE))</f>
        <v>#REF!</v>
      </c>
      <c r="I237" s="11" t="e">
        <f>VLOOKUP(H237,#REF!,2,FALSE)</f>
        <v>#REF!</v>
      </c>
      <c r="J237" s="12" t="e">
        <f>VLOOKUP(B237,#REF!,67,FALSE)</f>
        <v>#REF!</v>
      </c>
      <c r="K237" s="13" t="e">
        <f>IF(OR((VLOOKUP(B237,#REF!,66,FALSE)="1"),(VLOOKUP(B237,#REF!,8,FALSE)="1")),"非公開",(VLOOKUP(B237,#REF!,30,"FALSE")))</f>
        <v>#REF!</v>
      </c>
      <c r="L237" s="13" t="e">
        <f>VLOOKUP(B237,#REF!,29,FALSE)</f>
        <v>#REF!</v>
      </c>
      <c r="M237" s="14" t="e">
        <f>IF(OR((VLOOKUP(B237,#REF!,66,FALSE)="1"),(VLOOKUP(B237,#REF!,8,FALSE)="1")),"非公開",(ROUNDDOWN(L237/K237,3)))</f>
        <v>#REF!</v>
      </c>
      <c r="N237" s="15"/>
      <c r="O237" s="15"/>
      <c r="P237" s="15"/>
      <c r="Q237" s="15"/>
      <c r="R237" s="16"/>
    </row>
    <row r="238" spans="1:18" ht="60" customHeight="1" x14ac:dyDescent="0.15">
      <c r="A238" s="7" t="e">
        <f>VLOOKUP(B238,#REF!,75,FALSE)</f>
        <v>#REF!</v>
      </c>
      <c r="B238" s="8" t="s">
        <v>167</v>
      </c>
      <c r="C238" s="8" t="e">
        <f>VLOOKUP(B238,#REF!,76,FALSE)</f>
        <v>#REF!</v>
      </c>
      <c r="D238" s="8" t="e">
        <f t="shared" si="4"/>
        <v>#REF!</v>
      </c>
      <c r="E238" s="9" t="e">
        <f>VLOOKUP(B238,#REF!,9,FALSE)&amp;CHAR(10)&amp;(DBCS(VLOOKUP(B238,#REF!,11,FALSE))&amp;(DBCS(VLOOKUP(B238,#REF!,10,FALSE))))</f>
        <v>#REF!</v>
      </c>
      <c r="F238" s="9" t="e">
        <f>IF(VLOOKUP(B238,#REF!,63,FALSE)="01","航空自衛隊第２補給処調達部長　村岡　良雄","航空自衛隊第２補給処調達部長代理調達管理課長　奥山　英樹")</f>
        <v>#REF!</v>
      </c>
      <c r="G238" s="10" t="e">
        <f>DATEVALUE(VLOOKUP(B238,#REF!,21,FALSE))</f>
        <v>#REF!</v>
      </c>
      <c r="H238" s="9" t="e">
        <f>VLOOKUP(B238,#REF!,18,FALSE)&amp;CHAR(10)&amp;(VLOOKUP(B238,#REF!,19,FALSE))</f>
        <v>#REF!</v>
      </c>
      <c r="I238" s="11" t="e">
        <f>VLOOKUP(H238,#REF!,2,FALSE)</f>
        <v>#REF!</v>
      </c>
      <c r="J238" s="12" t="e">
        <f>VLOOKUP(B238,#REF!,67,FALSE)</f>
        <v>#REF!</v>
      </c>
      <c r="K238" s="13" t="e">
        <f>IF(OR((VLOOKUP(B238,#REF!,66,FALSE)="1"),(VLOOKUP(B238,#REF!,8,FALSE)="1")),"非公開",(VLOOKUP(B238,#REF!,30,"FALSE")))</f>
        <v>#REF!</v>
      </c>
      <c r="L238" s="13" t="e">
        <f>VLOOKUP(B238,#REF!,29,FALSE)</f>
        <v>#REF!</v>
      </c>
      <c r="M238" s="14" t="e">
        <f>IF(OR((VLOOKUP(B238,#REF!,66,FALSE)="1"),(VLOOKUP(B238,#REF!,8,FALSE)="1")),"非公開",(ROUNDDOWN(L238/K238,3)))</f>
        <v>#REF!</v>
      </c>
      <c r="N238" s="15"/>
      <c r="O238" s="15"/>
      <c r="P238" s="15"/>
      <c r="Q238" s="15"/>
      <c r="R238" s="16"/>
    </row>
    <row r="239" spans="1:18" ht="60" customHeight="1" x14ac:dyDescent="0.15">
      <c r="A239" s="7" t="e">
        <f>VLOOKUP(B239,#REF!,75,FALSE)</f>
        <v>#REF!</v>
      </c>
      <c r="B239" s="8" t="s">
        <v>168</v>
      </c>
      <c r="C239" s="8" t="e">
        <f>VLOOKUP(B239,#REF!,76,FALSE)</f>
        <v>#REF!</v>
      </c>
      <c r="D239" s="8" t="e">
        <f t="shared" si="4"/>
        <v>#REF!</v>
      </c>
      <c r="E239" s="9" t="e">
        <f>VLOOKUP(B239,#REF!,9,FALSE)&amp;CHAR(10)&amp;(DBCS(VLOOKUP(B239,#REF!,11,FALSE))&amp;(DBCS(VLOOKUP(B239,#REF!,10,FALSE))))</f>
        <v>#REF!</v>
      </c>
      <c r="F239" s="9" t="e">
        <f>IF(VLOOKUP(B239,#REF!,63,FALSE)="01","航空自衛隊第２補給処調達部長　村岡　良雄","航空自衛隊第２補給処調達部長代理調達管理課長　奥山　英樹")</f>
        <v>#REF!</v>
      </c>
      <c r="G239" s="10" t="e">
        <f>DATEVALUE(VLOOKUP(B239,#REF!,21,FALSE))</f>
        <v>#REF!</v>
      </c>
      <c r="H239" s="9" t="e">
        <f>VLOOKUP(B239,#REF!,18,FALSE)&amp;CHAR(10)&amp;(VLOOKUP(B239,#REF!,19,FALSE))</f>
        <v>#REF!</v>
      </c>
      <c r="I239" s="11" t="e">
        <f>VLOOKUP(H239,#REF!,2,FALSE)</f>
        <v>#REF!</v>
      </c>
      <c r="J239" s="12" t="e">
        <f>VLOOKUP(B239,#REF!,67,FALSE)</f>
        <v>#REF!</v>
      </c>
      <c r="K239" s="13" t="e">
        <f>IF(OR((VLOOKUP(B239,#REF!,66,FALSE)="1"),(VLOOKUP(B239,#REF!,8,FALSE)="1")),"非公開",(VLOOKUP(B239,#REF!,30,"FALSE")))</f>
        <v>#REF!</v>
      </c>
      <c r="L239" s="13" t="e">
        <f>VLOOKUP(B239,#REF!,29,FALSE)</f>
        <v>#REF!</v>
      </c>
      <c r="M239" s="14" t="e">
        <f>IF(OR((VLOOKUP(B239,#REF!,66,FALSE)="1"),(VLOOKUP(B239,#REF!,8,FALSE)="1")),"非公開",(ROUNDDOWN(L239/K239,3)))</f>
        <v>#REF!</v>
      </c>
      <c r="N239" s="15"/>
      <c r="O239" s="15"/>
      <c r="P239" s="15"/>
      <c r="Q239" s="15"/>
      <c r="R239" s="16"/>
    </row>
    <row r="240" spans="1:18" ht="60" customHeight="1" x14ac:dyDescent="0.15">
      <c r="A240" s="7" t="e">
        <f>VLOOKUP(B240,#REF!,75,FALSE)</f>
        <v>#REF!</v>
      </c>
      <c r="B240" s="8" t="s">
        <v>169</v>
      </c>
      <c r="C240" s="8" t="e">
        <f>VLOOKUP(B240,#REF!,76,FALSE)</f>
        <v>#REF!</v>
      </c>
      <c r="D240" s="8" t="e">
        <f t="shared" si="4"/>
        <v>#REF!</v>
      </c>
      <c r="E240" s="9" t="e">
        <f>VLOOKUP(B240,#REF!,9,FALSE)&amp;CHAR(10)&amp;(DBCS(VLOOKUP(B240,#REF!,11,FALSE))&amp;(DBCS(VLOOKUP(B240,#REF!,10,FALSE))))</f>
        <v>#REF!</v>
      </c>
      <c r="F240" s="9" t="e">
        <f>IF(VLOOKUP(B240,#REF!,63,FALSE)="01","航空自衛隊第２補給処調達部長　村岡　良雄","航空自衛隊第２補給処調達部長代理調達管理課長　奥山　英樹")</f>
        <v>#REF!</v>
      </c>
      <c r="G240" s="10" t="e">
        <f>DATEVALUE(VLOOKUP(B240,#REF!,21,FALSE))</f>
        <v>#REF!</v>
      </c>
      <c r="H240" s="9" t="e">
        <f>VLOOKUP(B240,#REF!,18,FALSE)&amp;CHAR(10)&amp;(VLOOKUP(B240,#REF!,19,FALSE))</f>
        <v>#REF!</v>
      </c>
      <c r="I240" s="11" t="e">
        <f>VLOOKUP(H240,#REF!,2,FALSE)</f>
        <v>#REF!</v>
      </c>
      <c r="J240" s="12" t="e">
        <f>VLOOKUP(B240,#REF!,67,FALSE)</f>
        <v>#REF!</v>
      </c>
      <c r="K240" s="13" t="e">
        <f>IF(OR((VLOOKUP(B240,#REF!,66,FALSE)="1"),(VLOOKUP(B240,#REF!,8,FALSE)="1")),"非公開",(VLOOKUP(B240,#REF!,30,"FALSE")))</f>
        <v>#REF!</v>
      </c>
      <c r="L240" s="13" t="e">
        <f>VLOOKUP(B240,#REF!,29,FALSE)</f>
        <v>#REF!</v>
      </c>
      <c r="M240" s="14" t="e">
        <f>IF(OR((VLOOKUP(B240,#REF!,66,FALSE)="1"),(VLOOKUP(B240,#REF!,8,FALSE)="1")),"非公開",(ROUNDDOWN(L240/K240,3)))</f>
        <v>#REF!</v>
      </c>
      <c r="N240" s="15"/>
      <c r="O240" s="15"/>
      <c r="P240" s="15"/>
      <c r="Q240" s="15"/>
      <c r="R240" s="16"/>
    </row>
    <row r="241" spans="1:18" ht="60" customHeight="1" x14ac:dyDescent="0.15">
      <c r="A241" s="7" t="e">
        <f>VLOOKUP(B241,#REF!,75,FALSE)</f>
        <v>#REF!</v>
      </c>
      <c r="B241" s="8" t="s">
        <v>170</v>
      </c>
      <c r="C241" s="8" t="e">
        <f>VLOOKUP(B241,#REF!,76,FALSE)</f>
        <v>#REF!</v>
      </c>
      <c r="D241" s="8" t="e">
        <f t="shared" si="4"/>
        <v>#REF!</v>
      </c>
      <c r="E241" s="9" t="e">
        <f>VLOOKUP(B241,#REF!,9,FALSE)&amp;CHAR(10)&amp;(DBCS(VLOOKUP(B241,#REF!,11,FALSE))&amp;(DBCS(VLOOKUP(B241,#REF!,10,FALSE))))</f>
        <v>#REF!</v>
      </c>
      <c r="F241" s="9" t="e">
        <f>IF(VLOOKUP(B241,#REF!,63,FALSE)="01","航空自衛隊第２補給処調達部長　村岡　良雄","航空自衛隊第２補給処調達部長代理調達管理課長　奥山　英樹")</f>
        <v>#REF!</v>
      </c>
      <c r="G241" s="10" t="e">
        <f>DATEVALUE(VLOOKUP(B241,#REF!,21,FALSE))</f>
        <v>#REF!</v>
      </c>
      <c r="H241" s="9" t="e">
        <f>VLOOKUP(B241,#REF!,18,FALSE)&amp;CHAR(10)&amp;(VLOOKUP(B241,#REF!,19,FALSE))</f>
        <v>#REF!</v>
      </c>
      <c r="I241" s="11" t="e">
        <f>VLOOKUP(H241,#REF!,2,FALSE)</f>
        <v>#REF!</v>
      </c>
      <c r="J241" s="12" t="e">
        <f>VLOOKUP(B241,#REF!,67,FALSE)</f>
        <v>#REF!</v>
      </c>
      <c r="K241" s="13" t="e">
        <f>IF(OR((VLOOKUP(B241,#REF!,66,FALSE)="1"),(VLOOKUP(B241,#REF!,8,FALSE)="1")),"非公開",(VLOOKUP(B241,#REF!,30,"FALSE")))</f>
        <v>#REF!</v>
      </c>
      <c r="L241" s="13" t="e">
        <f>VLOOKUP(B241,#REF!,29,FALSE)</f>
        <v>#REF!</v>
      </c>
      <c r="M241" s="14" t="e">
        <f>IF(OR((VLOOKUP(B241,#REF!,66,FALSE)="1"),(VLOOKUP(B241,#REF!,8,FALSE)="1")),"非公開",(ROUNDDOWN(L241/K241,3)))</f>
        <v>#REF!</v>
      </c>
      <c r="N241" s="15"/>
      <c r="O241" s="15"/>
      <c r="P241" s="15"/>
      <c r="Q241" s="15"/>
      <c r="R241" s="16"/>
    </row>
    <row r="242" spans="1:18" ht="60" customHeight="1" x14ac:dyDescent="0.15">
      <c r="A242" s="7" t="e">
        <f>VLOOKUP(B242,#REF!,75,FALSE)</f>
        <v>#REF!</v>
      </c>
      <c r="B242" s="8" t="s">
        <v>171</v>
      </c>
      <c r="C242" s="8" t="e">
        <f>VLOOKUP(B242,#REF!,76,FALSE)</f>
        <v>#REF!</v>
      </c>
      <c r="D242" s="8" t="e">
        <f t="shared" si="4"/>
        <v>#REF!</v>
      </c>
      <c r="E242" s="9" t="e">
        <f>VLOOKUP(B242,#REF!,9,FALSE)&amp;CHAR(10)&amp;(DBCS(VLOOKUP(B242,#REF!,11,FALSE))&amp;(DBCS(VLOOKUP(B242,#REF!,10,FALSE))))</f>
        <v>#REF!</v>
      </c>
      <c r="F242" s="9" t="e">
        <f>IF(VLOOKUP(B242,#REF!,63,FALSE)="01","航空自衛隊第２補給処調達部長　村岡　良雄","航空自衛隊第２補給処調達部長代理調達管理課長　奥山　英樹")</f>
        <v>#REF!</v>
      </c>
      <c r="G242" s="10" t="e">
        <f>DATEVALUE(VLOOKUP(B242,#REF!,21,FALSE))</f>
        <v>#REF!</v>
      </c>
      <c r="H242" s="9" t="e">
        <f>VLOOKUP(B242,#REF!,18,FALSE)&amp;CHAR(10)&amp;(VLOOKUP(B242,#REF!,19,FALSE))</f>
        <v>#REF!</v>
      </c>
      <c r="I242" s="11" t="e">
        <f>VLOOKUP(H242,#REF!,2,FALSE)</f>
        <v>#REF!</v>
      </c>
      <c r="J242" s="12" t="e">
        <f>VLOOKUP(B242,#REF!,67,FALSE)</f>
        <v>#REF!</v>
      </c>
      <c r="K242" s="13" t="e">
        <f>IF(OR((VLOOKUP(B242,#REF!,66,FALSE)="1"),(VLOOKUP(B242,#REF!,8,FALSE)="1")),"非公開",(VLOOKUP(B242,#REF!,30,"FALSE")))</f>
        <v>#REF!</v>
      </c>
      <c r="L242" s="13" t="e">
        <f>VLOOKUP(B242,#REF!,29,FALSE)</f>
        <v>#REF!</v>
      </c>
      <c r="M242" s="14" t="e">
        <f>IF(OR((VLOOKUP(B242,#REF!,66,FALSE)="1"),(VLOOKUP(B242,#REF!,8,FALSE)="1")),"非公開",(ROUNDDOWN(L242/K242,3)))</f>
        <v>#REF!</v>
      </c>
      <c r="N242" s="15"/>
      <c r="O242" s="15"/>
      <c r="P242" s="15"/>
      <c r="Q242" s="15"/>
      <c r="R242" s="16"/>
    </row>
    <row r="243" spans="1:18" ht="60" customHeight="1" x14ac:dyDescent="0.15">
      <c r="A243" s="7" t="e">
        <f>VLOOKUP(B243,#REF!,75,FALSE)</f>
        <v>#REF!</v>
      </c>
      <c r="B243" s="8" t="s">
        <v>172</v>
      </c>
      <c r="C243" s="8" t="e">
        <f>VLOOKUP(B243,#REF!,76,FALSE)</f>
        <v>#REF!</v>
      </c>
      <c r="D243" s="8" t="e">
        <f t="shared" si="4"/>
        <v>#REF!</v>
      </c>
      <c r="E243" s="9" t="e">
        <f>VLOOKUP(B243,#REF!,9,FALSE)&amp;CHAR(10)&amp;(DBCS(VLOOKUP(B243,#REF!,11,FALSE))&amp;(DBCS(VLOOKUP(B243,#REF!,10,FALSE))))</f>
        <v>#REF!</v>
      </c>
      <c r="F243" s="9" t="e">
        <f>IF(VLOOKUP(B243,#REF!,63,FALSE)="01","航空自衛隊第２補給処調達部長　村岡　良雄","航空自衛隊第２補給処調達部長代理調達管理課長　奥山　英樹")</f>
        <v>#REF!</v>
      </c>
      <c r="G243" s="10" t="e">
        <f>DATEVALUE(VLOOKUP(B243,#REF!,21,FALSE))</f>
        <v>#REF!</v>
      </c>
      <c r="H243" s="9" t="e">
        <f>VLOOKUP(B243,#REF!,18,FALSE)&amp;CHAR(10)&amp;(VLOOKUP(B243,#REF!,19,FALSE))</f>
        <v>#REF!</v>
      </c>
      <c r="I243" s="11" t="e">
        <f>VLOOKUP(H243,#REF!,2,FALSE)</f>
        <v>#REF!</v>
      </c>
      <c r="J243" s="12" t="e">
        <f>VLOOKUP(B243,#REF!,67,FALSE)</f>
        <v>#REF!</v>
      </c>
      <c r="K243" s="13" t="e">
        <f>IF(OR((VLOOKUP(B243,#REF!,66,FALSE)="1"),(VLOOKUP(B243,#REF!,8,FALSE)="1")),"非公開",(VLOOKUP(B243,#REF!,30,"FALSE")))</f>
        <v>#REF!</v>
      </c>
      <c r="L243" s="13" t="e">
        <f>VLOOKUP(B243,#REF!,29,FALSE)</f>
        <v>#REF!</v>
      </c>
      <c r="M243" s="14" t="e">
        <f>IF(OR((VLOOKUP(B243,#REF!,66,FALSE)="1"),(VLOOKUP(B243,#REF!,8,FALSE)="1")),"非公開",(ROUNDDOWN(L243/K243,3)))</f>
        <v>#REF!</v>
      </c>
      <c r="N243" s="15"/>
      <c r="O243" s="15"/>
      <c r="P243" s="15"/>
      <c r="Q243" s="15"/>
      <c r="R243" s="16"/>
    </row>
    <row r="244" spans="1:18" ht="60" customHeight="1" x14ac:dyDescent="0.15">
      <c r="A244" s="7" t="e">
        <f>VLOOKUP(B244,#REF!,75,FALSE)</f>
        <v>#REF!</v>
      </c>
      <c r="B244" s="8" t="s">
        <v>173</v>
      </c>
      <c r="C244" s="8" t="e">
        <f>VLOOKUP(B244,#REF!,76,FALSE)</f>
        <v>#REF!</v>
      </c>
      <c r="D244" s="8" t="e">
        <f t="shared" si="4"/>
        <v>#REF!</v>
      </c>
      <c r="E244" s="9" t="e">
        <f>VLOOKUP(B244,#REF!,9,FALSE)&amp;CHAR(10)&amp;(DBCS(VLOOKUP(B244,#REF!,11,FALSE))&amp;(DBCS(VLOOKUP(B244,#REF!,10,FALSE))))</f>
        <v>#REF!</v>
      </c>
      <c r="F244" s="9" t="e">
        <f>IF(VLOOKUP(B244,#REF!,63,FALSE)="01","航空自衛隊第２補給処調達部長　村岡　良雄","航空自衛隊第２補給処調達部長代理調達管理課長　奥山　英樹")</f>
        <v>#REF!</v>
      </c>
      <c r="G244" s="10" t="e">
        <f>DATEVALUE(VLOOKUP(B244,#REF!,21,FALSE))</f>
        <v>#REF!</v>
      </c>
      <c r="H244" s="9" t="e">
        <f>VLOOKUP(B244,#REF!,18,FALSE)&amp;CHAR(10)&amp;(VLOOKUP(B244,#REF!,19,FALSE))</f>
        <v>#REF!</v>
      </c>
      <c r="I244" s="11" t="e">
        <f>VLOOKUP(H244,#REF!,2,FALSE)</f>
        <v>#REF!</v>
      </c>
      <c r="J244" s="12" t="e">
        <f>VLOOKUP(B244,#REF!,67,FALSE)</f>
        <v>#REF!</v>
      </c>
      <c r="K244" s="13" t="e">
        <f>IF(OR((VLOOKUP(B244,#REF!,66,FALSE)="1"),(VLOOKUP(B244,#REF!,8,FALSE)="1")),"非公開",(VLOOKUP(B244,#REF!,30,"FALSE")))</f>
        <v>#REF!</v>
      </c>
      <c r="L244" s="13" t="e">
        <f>VLOOKUP(B244,#REF!,29,FALSE)</f>
        <v>#REF!</v>
      </c>
      <c r="M244" s="14" t="e">
        <f>IF(OR((VLOOKUP(B244,#REF!,66,FALSE)="1"),(VLOOKUP(B244,#REF!,8,FALSE)="1")),"非公開",(ROUNDDOWN(L244/K244,3)))</f>
        <v>#REF!</v>
      </c>
      <c r="N244" s="15"/>
      <c r="O244" s="15"/>
      <c r="P244" s="15"/>
      <c r="Q244" s="15"/>
      <c r="R244" s="16"/>
    </row>
    <row r="245" spans="1:18" ht="60" customHeight="1" x14ac:dyDescent="0.15">
      <c r="A245" s="7" t="e">
        <f>VLOOKUP(B245,#REF!,75,FALSE)</f>
        <v>#REF!</v>
      </c>
      <c r="B245" s="8" t="s">
        <v>174</v>
      </c>
      <c r="C245" s="8" t="e">
        <f>VLOOKUP(B245,#REF!,76,FALSE)</f>
        <v>#REF!</v>
      </c>
      <c r="D245" s="8" t="e">
        <f t="shared" si="4"/>
        <v>#REF!</v>
      </c>
      <c r="E245" s="9" t="e">
        <f>VLOOKUP(B245,#REF!,9,FALSE)&amp;CHAR(10)&amp;(DBCS(VLOOKUP(B245,#REF!,11,FALSE))&amp;(DBCS(VLOOKUP(B245,#REF!,10,FALSE))))</f>
        <v>#REF!</v>
      </c>
      <c r="F245" s="9" t="e">
        <f>IF(VLOOKUP(B245,#REF!,63,FALSE)="01","航空自衛隊第２補給処調達部長　村岡　良雄","航空自衛隊第２補給処調達部長代理調達管理課長　奥山　英樹")</f>
        <v>#REF!</v>
      </c>
      <c r="G245" s="10" t="e">
        <f>DATEVALUE(VLOOKUP(B245,#REF!,21,FALSE))</f>
        <v>#REF!</v>
      </c>
      <c r="H245" s="9" t="e">
        <f>VLOOKUP(B245,#REF!,18,FALSE)&amp;CHAR(10)&amp;(VLOOKUP(B245,#REF!,19,FALSE))</f>
        <v>#REF!</v>
      </c>
      <c r="I245" s="11" t="e">
        <f>VLOOKUP(H245,#REF!,2,FALSE)</f>
        <v>#REF!</v>
      </c>
      <c r="J245" s="12" t="e">
        <f>VLOOKUP(B245,#REF!,67,FALSE)</f>
        <v>#REF!</v>
      </c>
      <c r="K245" s="13" t="e">
        <f>IF(OR((VLOOKUP(B245,#REF!,66,FALSE)="1"),(VLOOKUP(B245,#REF!,8,FALSE)="1")),"非公開",(VLOOKUP(B245,#REF!,30,"FALSE")))</f>
        <v>#REF!</v>
      </c>
      <c r="L245" s="13" t="e">
        <f>VLOOKUP(B245,#REF!,29,FALSE)</f>
        <v>#REF!</v>
      </c>
      <c r="M245" s="14" t="e">
        <f>IF(OR((VLOOKUP(B245,#REF!,66,FALSE)="1"),(VLOOKUP(B245,#REF!,8,FALSE)="1")),"非公開",(ROUNDDOWN(L245/K245,3)))</f>
        <v>#REF!</v>
      </c>
      <c r="N245" s="15"/>
      <c r="O245" s="15"/>
      <c r="P245" s="15"/>
      <c r="Q245" s="15"/>
      <c r="R245" s="16"/>
    </row>
    <row r="246" spans="1:18" ht="60" customHeight="1" x14ac:dyDescent="0.15">
      <c r="A246" s="7" t="e">
        <f>VLOOKUP(B246,#REF!,75,FALSE)</f>
        <v>#REF!</v>
      </c>
      <c r="B246" s="8" t="s">
        <v>175</v>
      </c>
      <c r="C246" s="8" t="e">
        <f>VLOOKUP(B246,#REF!,76,FALSE)</f>
        <v>#REF!</v>
      </c>
      <c r="D246" s="8" t="e">
        <f t="shared" si="4"/>
        <v>#REF!</v>
      </c>
      <c r="E246" s="9" t="e">
        <f>VLOOKUP(B246,#REF!,9,FALSE)&amp;CHAR(10)&amp;(DBCS(VLOOKUP(B246,#REF!,11,FALSE))&amp;(DBCS(VLOOKUP(B246,#REF!,10,FALSE))))</f>
        <v>#REF!</v>
      </c>
      <c r="F246" s="9" t="e">
        <f>IF(VLOOKUP(B246,#REF!,63,FALSE)="01","航空自衛隊第２補給処調達部長　村岡　良雄","航空自衛隊第２補給処調達部長代理調達管理課長　奥山　英樹")</f>
        <v>#REF!</v>
      </c>
      <c r="G246" s="10" t="e">
        <f>DATEVALUE(VLOOKUP(B246,#REF!,21,FALSE))</f>
        <v>#REF!</v>
      </c>
      <c r="H246" s="9" t="e">
        <f>VLOOKUP(B246,#REF!,18,FALSE)&amp;CHAR(10)&amp;(VLOOKUP(B246,#REF!,19,FALSE))</f>
        <v>#REF!</v>
      </c>
      <c r="I246" s="11" t="e">
        <f>VLOOKUP(H246,#REF!,2,FALSE)</f>
        <v>#REF!</v>
      </c>
      <c r="J246" s="12" t="e">
        <f>VLOOKUP(B246,#REF!,67,FALSE)</f>
        <v>#REF!</v>
      </c>
      <c r="K246" s="13" t="e">
        <f>IF(OR((VLOOKUP(B246,#REF!,66,FALSE)="1"),(VLOOKUP(B246,#REF!,8,FALSE)="1")),"非公開",(VLOOKUP(B246,#REF!,30,"FALSE")))</f>
        <v>#REF!</v>
      </c>
      <c r="L246" s="13" t="e">
        <f>VLOOKUP(B246,#REF!,29,FALSE)</f>
        <v>#REF!</v>
      </c>
      <c r="M246" s="14" t="e">
        <f>IF(OR((VLOOKUP(B246,#REF!,66,FALSE)="1"),(VLOOKUP(B246,#REF!,8,FALSE)="1")),"非公開",(ROUNDDOWN(L246/K246,3)))</f>
        <v>#REF!</v>
      </c>
      <c r="N246" s="15"/>
      <c r="O246" s="15"/>
      <c r="P246" s="15"/>
      <c r="Q246" s="15"/>
      <c r="R246" s="16"/>
    </row>
    <row r="247" spans="1:18" ht="60" customHeight="1" x14ac:dyDescent="0.15">
      <c r="A247" s="7" t="e">
        <f>VLOOKUP(B247,#REF!,75,FALSE)</f>
        <v>#REF!</v>
      </c>
      <c r="B247" s="8" t="s">
        <v>176</v>
      </c>
      <c r="C247" s="8" t="e">
        <f>VLOOKUP(B247,#REF!,76,FALSE)</f>
        <v>#REF!</v>
      </c>
      <c r="D247" s="8" t="e">
        <f t="shared" si="4"/>
        <v>#REF!</v>
      </c>
      <c r="E247" s="9" t="e">
        <f>VLOOKUP(B247,#REF!,9,FALSE)&amp;CHAR(10)&amp;(DBCS(VLOOKUP(B247,#REF!,11,FALSE))&amp;(DBCS(VLOOKUP(B247,#REF!,10,FALSE))))</f>
        <v>#REF!</v>
      </c>
      <c r="F247" s="9" t="e">
        <f>IF(VLOOKUP(B247,#REF!,63,FALSE)="01","航空自衛隊第２補給処調達部長　村岡　良雄","航空自衛隊第２補給処調達部長代理調達管理課長　奥山　英樹")</f>
        <v>#REF!</v>
      </c>
      <c r="G247" s="10" t="e">
        <f>DATEVALUE(VLOOKUP(B247,#REF!,21,FALSE))</f>
        <v>#REF!</v>
      </c>
      <c r="H247" s="9" t="e">
        <f>VLOOKUP(B247,#REF!,18,FALSE)&amp;CHAR(10)&amp;(VLOOKUP(B247,#REF!,19,FALSE))</f>
        <v>#REF!</v>
      </c>
      <c r="I247" s="11" t="e">
        <f>VLOOKUP(H247,#REF!,2,FALSE)</f>
        <v>#REF!</v>
      </c>
      <c r="J247" s="12" t="e">
        <f>VLOOKUP(B247,#REF!,67,FALSE)</f>
        <v>#REF!</v>
      </c>
      <c r="K247" s="13" t="e">
        <f>IF(OR((VLOOKUP(B247,#REF!,66,FALSE)="1"),(VLOOKUP(B247,#REF!,8,FALSE)="1")),"非公開",(VLOOKUP(B247,#REF!,30,"FALSE")))</f>
        <v>#REF!</v>
      </c>
      <c r="L247" s="13" t="e">
        <f>VLOOKUP(B247,#REF!,29,FALSE)</f>
        <v>#REF!</v>
      </c>
      <c r="M247" s="14" t="e">
        <f>IF(OR((VLOOKUP(B247,#REF!,66,FALSE)="1"),(VLOOKUP(B247,#REF!,8,FALSE)="1")),"非公開",(ROUNDDOWN(L247/K247,3)))</f>
        <v>#REF!</v>
      </c>
      <c r="N247" s="15"/>
      <c r="O247" s="15"/>
      <c r="P247" s="15"/>
      <c r="Q247" s="15"/>
      <c r="R247" s="16"/>
    </row>
    <row r="248" spans="1:18" ht="60" customHeight="1" x14ac:dyDescent="0.15">
      <c r="A248" s="7" t="e">
        <f>VLOOKUP(B248,#REF!,75,FALSE)</f>
        <v>#REF!</v>
      </c>
      <c r="B248" s="8" t="s">
        <v>177</v>
      </c>
      <c r="C248" s="8" t="e">
        <f>VLOOKUP(B248,#REF!,76,FALSE)</f>
        <v>#REF!</v>
      </c>
      <c r="D248" s="8" t="e">
        <f t="shared" si="4"/>
        <v>#REF!</v>
      </c>
      <c r="E248" s="9" t="e">
        <f>VLOOKUP(B248,#REF!,9,FALSE)&amp;CHAR(10)&amp;(DBCS(VLOOKUP(B248,#REF!,11,FALSE))&amp;(DBCS(VLOOKUP(B248,#REF!,10,FALSE))))</f>
        <v>#REF!</v>
      </c>
      <c r="F248" s="9" t="e">
        <f>IF(VLOOKUP(B248,#REF!,63,FALSE)="01","航空自衛隊第２補給処調達部長　村岡　良雄","航空自衛隊第２補給処調達部長代理調達管理課長　奥山　英樹")</f>
        <v>#REF!</v>
      </c>
      <c r="G248" s="10" t="e">
        <f>DATEVALUE(VLOOKUP(B248,#REF!,21,FALSE))</f>
        <v>#REF!</v>
      </c>
      <c r="H248" s="9" t="e">
        <f>VLOOKUP(B248,#REF!,18,FALSE)&amp;CHAR(10)&amp;(VLOOKUP(B248,#REF!,19,FALSE))</f>
        <v>#REF!</v>
      </c>
      <c r="I248" s="11" t="e">
        <f>VLOOKUP(H248,#REF!,2,FALSE)</f>
        <v>#REF!</v>
      </c>
      <c r="J248" s="12" t="e">
        <f>VLOOKUP(B248,#REF!,67,FALSE)</f>
        <v>#REF!</v>
      </c>
      <c r="K248" s="13" t="e">
        <f>IF(OR((VLOOKUP(B248,#REF!,66,FALSE)="1"),(VLOOKUP(B248,#REF!,8,FALSE)="1")),"非公開",(VLOOKUP(B248,#REF!,30,"FALSE")))</f>
        <v>#REF!</v>
      </c>
      <c r="L248" s="13" t="e">
        <f>VLOOKUP(B248,#REF!,29,FALSE)</f>
        <v>#REF!</v>
      </c>
      <c r="M248" s="14" t="e">
        <f>IF(OR((VLOOKUP(B248,#REF!,66,FALSE)="1"),(VLOOKUP(B248,#REF!,8,FALSE)="1")),"非公開",(ROUNDDOWN(L248/K248,3)))</f>
        <v>#REF!</v>
      </c>
      <c r="N248" s="15"/>
      <c r="O248" s="15"/>
      <c r="P248" s="15"/>
      <c r="Q248" s="15"/>
      <c r="R248" s="16"/>
    </row>
    <row r="249" spans="1:18" ht="60" customHeight="1" x14ac:dyDescent="0.15">
      <c r="A249" s="7" t="e">
        <f>VLOOKUP(B249,#REF!,75,FALSE)</f>
        <v>#REF!</v>
      </c>
      <c r="B249" s="8" t="s">
        <v>178</v>
      </c>
      <c r="C249" s="8" t="e">
        <f>VLOOKUP(B249,#REF!,76,FALSE)</f>
        <v>#REF!</v>
      </c>
      <c r="D249" s="8" t="e">
        <f t="shared" si="4"/>
        <v>#REF!</v>
      </c>
      <c r="E249" s="9" t="e">
        <f>VLOOKUP(B249,#REF!,9,FALSE)&amp;CHAR(10)&amp;(DBCS(VLOOKUP(B249,#REF!,11,FALSE))&amp;(DBCS(VLOOKUP(B249,#REF!,10,FALSE))))</f>
        <v>#REF!</v>
      </c>
      <c r="F249" s="9" t="e">
        <f>IF(VLOOKUP(B249,#REF!,63,FALSE)="01","航空自衛隊第２補給処調達部長　村岡　良雄","航空自衛隊第２補給処調達部長代理調達管理課長　奥山　英樹")</f>
        <v>#REF!</v>
      </c>
      <c r="G249" s="10" t="e">
        <f>DATEVALUE(VLOOKUP(B249,#REF!,21,FALSE))</f>
        <v>#REF!</v>
      </c>
      <c r="H249" s="9" t="e">
        <f>VLOOKUP(B249,#REF!,18,FALSE)&amp;CHAR(10)&amp;(VLOOKUP(B249,#REF!,19,FALSE))</f>
        <v>#REF!</v>
      </c>
      <c r="I249" s="11" t="e">
        <f>VLOOKUP(H249,#REF!,2,FALSE)</f>
        <v>#REF!</v>
      </c>
      <c r="J249" s="12" t="e">
        <f>VLOOKUP(B249,#REF!,67,FALSE)</f>
        <v>#REF!</v>
      </c>
      <c r="K249" s="13" t="e">
        <f>IF(OR((VLOOKUP(B249,#REF!,66,FALSE)="1"),(VLOOKUP(B249,#REF!,8,FALSE)="1")),"非公開",(VLOOKUP(B249,#REF!,30,"FALSE")))</f>
        <v>#REF!</v>
      </c>
      <c r="L249" s="13" t="e">
        <f>VLOOKUP(B249,#REF!,29,FALSE)</f>
        <v>#REF!</v>
      </c>
      <c r="M249" s="14" t="e">
        <f>IF(OR((VLOOKUP(B249,#REF!,66,FALSE)="1"),(VLOOKUP(B249,#REF!,8,FALSE)="1")),"非公開",(ROUNDDOWN(L249/K249,3)))</f>
        <v>#REF!</v>
      </c>
      <c r="N249" s="15"/>
      <c r="O249" s="15"/>
      <c r="P249" s="15"/>
      <c r="Q249" s="15"/>
      <c r="R249" s="16"/>
    </row>
    <row r="250" spans="1:18" ht="60" customHeight="1" x14ac:dyDescent="0.15">
      <c r="A250" s="7" t="e">
        <f>VLOOKUP(B250,#REF!,75,FALSE)</f>
        <v>#REF!</v>
      </c>
      <c r="B250" s="8" t="s">
        <v>179</v>
      </c>
      <c r="C250" s="8" t="e">
        <f>VLOOKUP(B250,#REF!,76,FALSE)</f>
        <v>#REF!</v>
      </c>
      <c r="D250" s="8" t="e">
        <f t="shared" si="4"/>
        <v>#REF!</v>
      </c>
      <c r="E250" s="9" t="e">
        <f>VLOOKUP(B250,#REF!,9,FALSE)&amp;CHAR(10)&amp;(DBCS(VLOOKUP(B250,#REF!,11,FALSE))&amp;(DBCS(VLOOKUP(B250,#REF!,10,FALSE))))</f>
        <v>#REF!</v>
      </c>
      <c r="F250" s="9" t="e">
        <f>IF(VLOOKUP(B250,#REF!,63,FALSE)="01","航空自衛隊第２補給処調達部長　村岡　良雄","航空自衛隊第２補給処調達部長代理調達管理課長　奥山　英樹")</f>
        <v>#REF!</v>
      </c>
      <c r="G250" s="10" t="e">
        <f>DATEVALUE(VLOOKUP(B250,#REF!,21,FALSE))</f>
        <v>#REF!</v>
      </c>
      <c r="H250" s="9" t="e">
        <f>VLOOKUP(B250,#REF!,18,FALSE)&amp;CHAR(10)&amp;(VLOOKUP(B250,#REF!,19,FALSE))</f>
        <v>#REF!</v>
      </c>
      <c r="I250" s="11" t="e">
        <f>VLOOKUP(H250,#REF!,2,FALSE)</f>
        <v>#REF!</v>
      </c>
      <c r="J250" s="12" t="e">
        <f>VLOOKUP(B250,#REF!,67,FALSE)</f>
        <v>#REF!</v>
      </c>
      <c r="K250" s="13" t="e">
        <f>IF(OR((VLOOKUP(B250,#REF!,66,FALSE)="1"),(VLOOKUP(B250,#REF!,8,FALSE)="1")),"非公開",(VLOOKUP(B250,#REF!,30,"FALSE")))</f>
        <v>#REF!</v>
      </c>
      <c r="L250" s="13" t="e">
        <f>VLOOKUP(B250,#REF!,29,FALSE)</f>
        <v>#REF!</v>
      </c>
      <c r="M250" s="14" t="e">
        <f>IF(OR((VLOOKUP(B250,#REF!,66,FALSE)="1"),(VLOOKUP(B250,#REF!,8,FALSE)="1")),"非公開",(ROUNDDOWN(L250/K250,3)))</f>
        <v>#REF!</v>
      </c>
      <c r="N250" s="15"/>
      <c r="O250" s="15"/>
      <c r="P250" s="15"/>
      <c r="Q250" s="15"/>
      <c r="R250" s="16"/>
    </row>
    <row r="251" spans="1:18" ht="60" customHeight="1" x14ac:dyDescent="0.15">
      <c r="A251" s="7" t="e">
        <f>VLOOKUP(B251,#REF!,75,FALSE)</f>
        <v>#REF!</v>
      </c>
      <c r="B251" s="8" t="s">
        <v>180</v>
      </c>
      <c r="C251" s="8" t="e">
        <f>VLOOKUP(B251,#REF!,76,FALSE)</f>
        <v>#REF!</v>
      </c>
      <c r="D251" s="8" t="e">
        <f t="shared" si="4"/>
        <v>#REF!</v>
      </c>
      <c r="E251" s="9" t="e">
        <f>VLOOKUP(B251,#REF!,9,FALSE)&amp;CHAR(10)&amp;(DBCS(VLOOKUP(B251,#REF!,11,FALSE))&amp;(DBCS(VLOOKUP(B251,#REF!,10,FALSE))))</f>
        <v>#REF!</v>
      </c>
      <c r="F251" s="9" t="e">
        <f>IF(VLOOKUP(B251,#REF!,63,FALSE)="01","航空自衛隊第２補給処調達部長　村岡　良雄","航空自衛隊第２補給処調達部長代理調達管理課長　奥山　英樹")</f>
        <v>#REF!</v>
      </c>
      <c r="G251" s="10" t="e">
        <f>DATEVALUE(VLOOKUP(B251,#REF!,21,FALSE))</f>
        <v>#REF!</v>
      </c>
      <c r="H251" s="9" t="e">
        <f>VLOOKUP(B251,#REF!,18,FALSE)&amp;CHAR(10)&amp;(VLOOKUP(B251,#REF!,19,FALSE))</f>
        <v>#REF!</v>
      </c>
      <c r="I251" s="11" t="e">
        <f>VLOOKUP(H251,#REF!,2,FALSE)</f>
        <v>#REF!</v>
      </c>
      <c r="J251" s="12" t="e">
        <f>VLOOKUP(B251,#REF!,67,FALSE)</f>
        <v>#REF!</v>
      </c>
      <c r="K251" s="13" t="e">
        <f>IF(OR((VLOOKUP(B251,#REF!,66,FALSE)="1"),(VLOOKUP(B251,#REF!,8,FALSE)="1")),"非公開",(VLOOKUP(B251,#REF!,30,"FALSE")))</f>
        <v>#REF!</v>
      </c>
      <c r="L251" s="13" t="e">
        <f>VLOOKUP(B251,#REF!,29,FALSE)</f>
        <v>#REF!</v>
      </c>
      <c r="M251" s="14" t="e">
        <f>IF(OR((VLOOKUP(B251,#REF!,66,FALSE)="1"),(VLOOKUP(B251,#REF!,8,FALSE)="1")),"非公開",(ROUNDDOWN(L251/K251,3)))</f>
        <v>#REF!</v>
      </c>
      <c r="N251" s="15"/>
      <c r="O251" s="15"/>
      <c r="P251" s="15"/>
      <c r="Q251" s="15"/>
      <c r="R251" s="16"/>
    </row>
    <row r="252" spans="1:18" ht="60" customHeight="1" x14ac:dyDescent="0.15">
      <c r="A252" s="7" t="e">
        <f>VLOOKUP(B252,#REF!,75,FALSE)</f>
        <v>#REF!</v>
      </c>
      <c r="B252" s="8" t="s">
        <v>181</v>
      </c>
      <c r="C252" s="8" t="e">
        <f>VLOOKUP(B252,#REF!,76,FALSE)</f>
        <v>#REF!</v>
      </c>
      <c r="D252" s="8" t="e">
        <f t="shared" si="4"/>
        <v>#REF!</v>
      </c>
      <c r="E252" s="9" t="e">
        <f>VLOOKUP(B252,#REF!,9,FALSE)&amp;CHAR(10)&amp;(DBCS(VLOOKUP(B252,#REF!,11,FALSE))&amp;(DBCS(VLOOKUP(B252,#REF!,10,FALSE))))</f>
        <v>#REF!</v>
      </c>
      <c r="F252" s="9" t="e">
        <f>IF(VLOOKUP(B252,#REF!,63,FALSE)="01","航空自衛隊第２補給処調達部長　村岡　良雄","航空自衛隊第２補給処調達部長代理調達管理課長　奥山　英樹")</f>
        <v>#REF!</v>
      </c>
      <c r="G252" s="10" t="e">
        <f>DATEVALUE(VLOOKUP(B252,#REF!,21,FALSE))</f>
        <v>#REF!</v>
      </c>
      <c r="H252" s="9" t="e">
        <f>VLOOKUP(B252,#REF!,18,FALSE)&amp;CHAR(10)&amp;(VLOOKUP(B252,#REF!,19,FALSE))</f>
        <v>#REF!</v>
      </c>
      <c r="I252" s="11" t="e">
        <f>VLOOKUP(H252,#REF!,2,FALSE)</f>
        <v>#REF!</v>
      </c>
      <c r="J252" s="12" t="e">
        <f>VLOOKUP(B252,#REF!,67,FALSE)</f>
        <v>#REF!</v>
      </c>
      <c r="K252" s="13" t="e">
        <f>IF(OR((VLOOKUP(B252,#REF!,66,FALSE)="1"),(VLOOKUP(B252,#REF!,8,FALSE)="1")),"非公開",(VLOOKUP(B252,#REF!,30,"FALSE")))</f>
        <v>#REF!</v>
      </c>
      <c r="L252" s="13" t="e">
        <f>VLOOKUP(B252,#REF!,29,FALSE)</f>
        <v>#REF!</v>
      </c>
      <c r="M252" s="14" t="e">
        <f>IF(OR((VLOOKUP(B252,#REF!,66,FALSE)="1"),(VLOOKUP(B252,#REF!,8,FALSE)="1")),"非公開",(ROUNDDOWN(L252/K252,3)))</f>
        <v>#REF!</v>
      </c>
      <c r="N252" s="15"/>
      <c r="O252" s="15"/>
      <c r="P252" s="15"/>
      <c r="Q252" s="15"/>
      <c r="R252" s="16"/>
    </row>
    <row r="253" spans="1:18" ht="60" customHeight="1" x14ac:dyDescent="0.15">
      <c r="A253" s="7" t="e">
        <f>VLOOKUP(B253,#REF!,75,FALSE)</f>
        <v>#REF!</v>
      </c>
      <c r="B253" s="8" t="s">
        <v>182</v>
      </c>
      <c r="C253" s="8" t="e">
        <f>VLOOKUP(B253,#REF!,76,FALSE)</f>
        <v>#REF!</v>
      </c>
      <c r="D253" s="8" t="e">
        <f t="shared" si="4"/>
        <v>#REF!</v>
      </c>
      <c r="E253" s="9" t="e">
        <f>VLOOKUP(B253,#REF!,9,FALSE)&amp;CHAR(10)&amp;(DBCS(VLOOKUP(B253,#REF!,11,FALSE))&amp;(DBCS(VLOOKUP(B253,#REF!,10,FALSE))))</f>
        <v>#REF!</v>
      </c>
      <c r="F253" s="9" t="e">
        <f>IF(VLOOKUP(B253,#REF!,63,FALSE)="01","航空自衛隊第２補給処調達部長　村岡　良雄","航空自衛隊第２補給処調達部長代理調達管理課長　奥山　英樹")</f>
        <v>#REF!</v>
      </c>
      <c r="G253" s="10" t="e">
        <f>DATEVALUE(VLOOKUP(B253,#REF!,21,FALSE))</f>
        <v>#REF!</v>
      </c>
      <c r="H253" s="9" t="e">
        <f>VLOOKUP(B253,#REF!,18,FALSE)&amp;CHAR(10)&amp;(VLOOKUP(B253,#REF!,19,FALSE))</f>
        <v>#REF!</v>
      </c>
      <c r="I253" s="11" t="e">
        <f>VLOOKUP(H253,#REF!,2,FALSE)</f>
        <v>#REF!</v>
      </c>
      <c r="J253" s="12" t="e">
        <f>VLOOKUP(B253,#REF!,67,FALSE)</f>
        <v>#REF!</v>
      </c>
      <c r="K253" s="13" t="e">
        <f>IF(OR((VLOOKUP(B253,#REF!,66,FALSE)="1"),(VLOOKUP(B253,#REF!,8,FALSE)="1")),"非公開",(VLOOKUP(B253,#REF!,30,"FALSE")))</f>
        <v>#REF!</v>
      </c>
      <c r="L253" s="13" t="e">
        <f>VLOOKUP(B253,#REF!,29,FALSE)</f>
        <v>#REF!</v>
      </c>
      <c r="M253" s="14" t="e">
        <f>IF(OR((VLOOKUP(B253,#REF!,66,FALSE)="1"),(VLOOKUP(B253,#REF!,8,FALSE)="1")),"非公開",(ROUNDDOWN(L253/K253,3)))</f>
        <v>#REF!</v>
      </c>
      <c r="N253" s="15"/>
      <c r="O253" s="15"/>
      <c r="P253" s="15"/>
      <c r="Q253" s="15"/>
      <c r="R253" s="16"/>
    </row>
    <row r="254" spans="1:18" ht="60" customHeight="1" x14ac:dyDescent="0.15">
      <c r="A254" s="7" t="e">
        <f>VLOOKUP(B254,#REF!,75,FALSE)</f>
        <v>#REF!</v>
      </c>
      <c r="B254" s="8" t="s">
        <v>183</v>
      </c>
      <c r="C254" s="8" t="e">
        <f>VLOOKUP(B254,#REF!,76,FALSE)</f>
        <v>#REF!</v>
      </c>
      <c r="D254" s="8" t="e">
        <f t="shared" si="4"/>
        <v>#REF!</v>
      </c>
      <c r="E254" s="9" t="e">
        <f>VLOOKUP(B254,#REF!,9,FALSE)&amp;CHAR(10)&amp;(DBCS(VLOOKUP(B254,#REF!,11,FALSE))&amp;(DBCS(VLOOKUP(B254,#REF!,10,FALSE))))</f>
        <v>#REF!</v>
      </c>
      <c r="F254" s="9" t="e">
        <f>IF(VLOOKUP(B254,#REF!,63,FALSE)="01","航空自衛隊第２補給処調達部長　村岡　良雄","航空自衛隊第２補給処調達部長代理調達管理課長　奥山　英樹")</f>
        <v>#REF!</v>
      </c>
      <c r="G254" s="10" t="e">
        <f>DATEVALUE(VLOOKUP(B254,#REF!,21,FALSE))</f>
        <v>#REF!</v>
      </c>
      <c r="H254" s="9" t="e">
        <f>VLOOKUP(B254,#REF!,18,FALSE)&amp;CHAR(10)&amp;(VLOOKUP(B254,#REF!,19,FALSE))</f>
        <v>#REF!</v>
      </c>
      <c r="I254" s="11" t="e">
        <f>VLOOKUP(H254,#REF!,2,FALSE)</f>
        <v>#REF!</v>
      </c>
      <c r="J254" s="12" t="e">
        <f>VLOOKUP(B254,#REF!,67,FALSE)</f>
        <v>#REF!</v>
      </c>
      <c r="K254" s="13" t="e">
        <f>IF(OR((VLOOKUP(B254,#REF!,66,FALSE)="1"),(VLOOKUP(B254,#REF!,8,FALSE)="1")),"非公開",(VLOOKUP(B254,#REF!,30,"FALSE")))</f>
        <v>#REF!</v>
      </c>
      <c r="L254" s="13" t="e">
        <f>VLOOKUP(B254,#REF!,29,FALSE)</f>
        <v>#REF!</v>
      </c>
      <c r="M254" s="14" t="e">
        <f>IF(OR((VLOOKUP(B254,#REF!,66,FALSE)="1"),(VLOOKUP(B254,#REF!,8,FALSE)="1")),"非公開",(ROUNDDOWN(L254/K254,3)))</f>
        <v>#REF!</v>
      </c>
      <c r="N254" s="15"/>
      <c r="O254" s="15"/>
      <c r="P254" s="15"/>
      <c r="Q254" s="15"/>
      <c r="R254" s="16"/>
    </row>
    <row r="255" spans="1:18" ht="60" customHeight="1" x14ac:dyDescent="0.15">
      <c r="A255" s="7" t="e">
        <f>VLOOKUP(B255,#REF!,75,FALSE)</f>
        <v>#REF!</v>
      </c>
      <c r="B255" s="8" t="s">
        <v>184</v>
      </c>
      <c r="C255" s="8" t="e">
        <f>VLOOKUP(B255,#REF!,76,FALSE)</f>
        <v>#REF!</v>
      </c>
      <c r="D255" s="8" t="e">
        <f t="shared" si="4"/>
        <v>#REF!</v>
      </c>
      <c r="E255" s="9" t="e">
        <f>VLOOKUP(B255,#REF!,9,FALSE)&amp;CHAR(10)&amp;(DBCS(VLOOKUP(B255,#REF!,11,FALSE))&amp;(DBCS(VLOOKUP(B255,#REF!,10,FALSE))))</f>
        <v>#REF!</v>
      </c>
      <c r="F255" s="9" t="e">
        <f>IF(VLOOKUP(B255,#REF!,63,FALSE)="01","航空自衛隊第２補給処調達部長　村岡　良雄","航空自衛隊第２補給処調達部長代理調達管理課長　奥山　英樹")</f>
        <v>#REF!</v>
      </c>
      <c r="G255" s="10" t="e">
        <f>DATEVALUE(VLOOKUP(B255,#REF!,21,FALSE))</f>
        <v>#REF!</v>
      </c>
      <c r="H255" s="9" t="e">
        <f>VLOOKUP(B255,#REF!,18,FALSE)&amp;CHAR(10)&amp;(VLOOKUP(B255,#REF!,19,FALSE))</f>
        <v>#REF!</v>
      </c>
      <c r="I255" s="11" t="e">
        <f>VLOOKUP(H255,#REF!,2,FALSE)</f>
        <v>#REF!</v>
      </c>
      <c r="J255" s="12" t="e">
        <f>VLOOKUP(B255,#REF!,67,FALSE)</f>
        <v>#REF!</v>
      </c>
      <c r="K255" s="13" t="e">
        <f>IF(OR((VLOOKUP(B255,#REF!,66,FALSE)="1"),(VLOOKUP(B255,#REF!,8,FALSE)="1")),"非公開",(VLOOKUP(B255,#REF!,30,"FALSE")))</f>
        <v>#REF!</v>
      </c>
      <c r="L255" s="13" t="e">
        <f>VLOOKUP(B255,#REF!,29,FALSE)</f>
        <v>#REF!</v>
      </c>
      <c r="M255" s="14" t="e">
        <f>IF(OR((VLOOKUP(B255,#REF!,66,FALSE)="1"),(VLOOKUP(B255,#REF!,8,FALSE)="1")),"非公開",(ROUNDDOWN(L255/K255,3)))</f>
        <v>#REF!</v>
      </c>
      <c r="N255" s="15"/>
      <c r="O255" s="15"/>
      <c r="P255" s="15"/>
      <c r="Q255" s="15"/>
      <c r="R255" s="16"/>
    </row>
    <row r="256" spans="1:18" ht="60" customHeight="1" x14ac:dyDescent="0.15">
      <c r="A256" s="7" t="e">
        <f>VLOOKUP(B256,#REF!,75,FALSE)</f>
        <v>#REF!</v>
      </c>
      <c r="B256" s="8" t="s">
        <v>185</v>
      </c>
      <c r="C256" s="8" t="e">
        <f>VLOOKUP(B256,#REF!,76,FALSE)</f>
        <v>#REF!</v>
      </c>
      <c r="D256" s="8" t="e">
        <f t="shared" ref="D256:D319" si="5">IF(C256="KE","市場価格方式","")</f>
        <v>#REF!</v>
      </c>
      <c r="E256" s="9" t="e">
        <f>VLOOKUP(B256,#REF!,9,FALSE)&amp;CHAR(10)&amp;(DBCS(VLOOKUP(B256,#REF!,11,FALSE))&amp;(DBCS(VLOOKUP(B256,#REF!,10,FALSE))))</f>
        <v>#REF!</v>
      </c>
      <c r="F256" s="9" t="e">
        <f>IF(VLOOKUP(B256,#REF!,63,FALSE)="01","航空自衛隊第２補給処調達部長　村岡　良雄","航空自衛隊第２補給処調達部長代理調達管理課長　奥山　英樹")</f>
        <v>#REF!</v>
      </c>
      <c r="G256" s="10" t="e">
        <f>DATEVALUE(VLOOKUP(B256,#REF!,21,FALSE))</f>
        <v>#REF!</v>
      </c>
      <c r="H256" s="9" t="e">
        <f>VLOOKUP(B256,#REF!,18,FALSE)&amp;CHAR(10)&amp;(VLOOKUP(B256,#REF!,19,FALSE))</f>
        <v>#REF!</v>
      </c>
      <c r="I256" s="11" t="e">
        <f>VLOOKUP(H256,#REF!,2,FALSE)</f>
        <v>#REF!</v>
      </c>
      <c r="J256" s="12" t="e">
        <f>VLOOKUP(B256,#REF!,67,FALSE)</f>
        <v>#REF!</v>
      </c>
      <c r="K256" s="13" t="e">
        <f>IF(OR((VLOOKUP(B256,#REF!,66,FALSE)="1"),(VLOOKUP(B256,#REF!,8,FALSE)="1")),"非公開",(VLOOKUP(B256,#REF!,30,"FALSE")))</f>
        <v>#REF!</v>
      </c>
      <c r="L256" s="13" t="e">
        <f>VLOOKUP(B256,#REF!,29,FALSE)</f>
        <v>#REF!</v>
      </c>
      <c r="M256" s="14" t="e">
        <f>IF(OR((VLOOKUP(B256,#REF!,66,FALSE)="1"),(VLOOKUP(B256,#REF!,8,FALSE)="1")),"非公開",(ROUNDDOWN(L256/K256,3)))</f>
        <v>#REF!</v>
      </c>
      <c r="N256" s="15"/>
      <c r="O256" s="15"/>
      <c r="P256" s="15"/>
      <c r="Q256" s="15"/>
      <c r="R256" s="16"/>
    </row>
    <row r="257" spans="1:18" ht="60" customHeight="1" x14ac:dyDescent="0.15">
      <c r="A257" s="7" t="e">
        <f>VLOOKUP(B257,#REF!,75,FALSE)</f>
        <v>#REF!</v>
      </c>
      <c r="B257" s="8" t="s">
        <v>186</v>
      </c>
      <c r="C257" s="8" t="e">
        <f>VLOOKUP(B257,#REF!,76,FALSE)</f>
        <v>#REF!</v>
      </c>
      <c r="D257" s="8" t="e">
        <f t="shared" si="5"/>
        <v>#REF!</v>
      </c>
      <c r="E257" s="9" t="e">
        <f>VLOOKUP(B257,#REF!,9,FALSE)&amp;CHAR(10)&amp;(DBCS(VLOOKUP(B257,#REF!,11,FALSE))&amp;(DBCS(VLOOKUP(B257,#REF!,10,FALSE))))</f>
        <v>#REF!</v>
      </c>
      <c r="F257" s="9" t="e">
        <f>IF(VLOOKUP(B257,#REF!,63,FALSE)="01","航空自衛隊第２補給処調達部長　村岡　良雄","航空自衛隊第２補給処調達部長代理調達管理課長　奥山　英樹")</f>
        <v>#REF!</v>
      </c>
      <c r="G257" s="10" t="e">
        <f>DATEVALUE(VLOOKUP(B257,#REF!,21,FALSE))</f>
        <v>#REF!</v>
      </c>
      <c r="H257" s="9" t="e">
        <f>VLOOKUP(B257,#REF!,18,FALSE)&amp;CHAR(10)&amp;(VLOOKUP(B257,#REF!,19,FALSE))</f>
        <v>#REF!</v>
      </c>
      <c r="I257" s="11" t="e">
        <f>VLOOKUP(H257,#REF!,2,FALSE)</f>
        <v>#REF!</v>
      </c>
      <c r="J257" s="12" t="e">
        <f>VLOOKUP(B257,#REF!,67,FALSE)</f>
        <v>#REF!</v>
      </c>
      <c r="K257" s="13" t="e">
        <f>IF(OR((VLOOKUP(B257,#REF!,66,FALSE)="1"),(VLOOKUP(B257,#REF!,8,FALSE)="1")),"非公開",(VLOOKUP(B257,#REF!,30,"FALSE")))</f>
        <v>#REF!</v>
      </c>
      <c r="L257" s="13" t="e">
        <f>VLOOKUP(B257,#REF!,29,FALSE)</f>
        <v>#REF!</v>
      </c>
      <c r="M257" s="14" t="e">
        <f>IF(OR((VLOOKUP(B257,#REF!,66,FALSE)="1"),(VLOOKUP(B257,#REF!,8,FALSE)="1")),"非公開",(ROUNDDOWN(L257/K257,3)))</f>
        <v>#REF!</v>
      </c>
      <c r="N257" s="15"/>
      <c r="O257" s="15"/>
      <c r="P257" s="15"/>
      <c r="Q257" s="15"/>
      <c r="R257" s="16"/>
    </row>
    <row r="258" spans="1:18" ht="60" customHeight="1" x14ac:dyDescent="0.15">
      <c r="A258" s="7" t="e">
        <f>VLOOKUP(B258,#REF!,75,FALSE)</f>
        <v>#REF!</v>
      </c>
      <c r="B258" s="8" t="s">
        <v>187</v>
      </c>
      <c r="C258" s="8" t="e">
        <f>VLOOKUP(B258,#REF!,76,FALSE)</f>
        <v>#REF!</v>
      </c>
      <c r="D258" s="8" t="e">
        <f t="shared" si="5"/>
        <v>#REF!</v>
      </c>
      <c r="E258" s="9" t="e">
        <f>VLOOKUP(B258,#REF!,9,FALSE)&amp;CHAR(10)&amp;(DBCS(VLOOKUP(B258,#REF!,11,FALSE))&amp;(DBCS(VLOOKUP(B258,#REF!,10,FALSE))))</f>
        <v>#REF!</v>
      </c>
      <c r="F258" s="9" t="e">
        <f>IF(VLOOKUP(B258,#REF!,63,FALSE)="01","航空自衛隊第２補給処調達部長　村岡　良雄","航空自衛隊第２補給処調達部長代理調達管理課長　奥山　英樹")</f>
        <v>#REF!</v>
      </c>
      <c r="G258" s="10" t="e">
        <f>DATEVALUE(VLOOKUP(B258,#REF!,21,FALSE))</f>
        <v>#REF!</v>
      </c>
      <c r="H258" s="9" t="e">
        <f>VLOOKUP(B258,#REF!,18,FALSE)&amp;CHAR(10)&amp;(VLOOKUP(B258,#REF!,19,FALSE))</f>
        <v>#REF!</v>
      </c>
      <c r="I258" s="11" t="e">
        <f>VLOOKUP(H258,#REF!,2,FALSE)</f>
        <v>#REF!</v>
      </c>
      <c r="J258" s="12" t="e">
        <f>VLOOKUP(B258,#REF!,67,FALSE)</f>
        <v>#REF!</v>
      </c>
      <c r="K258" s="13" t="e">
        <f>IF(OR((VLOOKUP(B258,#REF!,66,FALSE)="1"),(VLOOKUP(B258,#REF!,8,FALSE)="1")),"非公開",(VLOOKUP(B258,#REF!,30,"FALSE")))</f>
        <v>#REF!</v>
      </c>
      <c r="L258" s="13" t="e">
        <f>VLOOKUP(B258,#REF!,29,FALSE)</f>
        <v>#REF!</v>
      </c>
      <c r="M258" s="14" t="e">
        <f>IF(OR((VLOOKUP(B258,#REF!,66,FALSE)="1"),(VLOOKUP(B258,#REF!,8,FALSE)="1")),"非公開",(ROUNDDOWN(L258/K258,3)))</f>
        <v>#REF!</v>
      </c>
      <c r="N258" s="15"/>
      <c r="O258" s="15"/>
      <c r="P258" s="15"/>
      <c r="Q258" s="15"/>
      <c r="R258" s="16"/>
    </row>
    <row r="259" spans="1:18" ht="60" customHeight="1" x14ac:dyDescent="0.15">
      <c r="A259" s="7" t="e">
        <f>VLOOKUP(B259,#REF!,75,FALSE)</f>
        <v>#REF!</v>
      </c>
      <c r="B259" s="8" t="s">
        <v>188</v>
      </c>
      <c r="C259" s="8" t="e">
        <f>VLOOKUP(B259,#REF!,76,FALSE)</f>
        <v>#REF!</v>
      </c>
      <c r="D259" s="8" t="e">
        <f t="shared" si="5"/>
        <v>#REF!</v>
      </c>
      <c r="E259" s="9" t="e">
        <f>VLOOKUP(B259,#REF!,9,FALSE)&amp;CHAR(10)&amp;(DBCS(VLOOKUP(B259,#REF!,11,FALSE))&amp;(DBCS(VLOOKUP(B259,#REF!,10,FALSE))))</f>
        <v>#REF!</v>
      </c>
      <c r="F259" s="9" t="e">
        <f>IF(VLOOKUP(B259,#REF!,63,FALSE)="01","航空自衛隊第２補給処調達部長　村岡　良雄","航空自衛隊第２補給処調達部長代理調達管理課長　奥山　英樹")</f>
        <v>#REF!</v>
      </c>
      <c r="G259" s="10" t="e">
        <f>DATEVALUE(VLOOKUP(B259,#REF!,21,FALSE))</f>
        <v>#REF!</v>
      </c>
      <c r="H259" s="9" t="e">
        <f>VLOOKUP(B259,#REF!,18,FALSE)&amp;CHAR(10)&amp;(VLOOKUP(B259,#REF!,19,FALSE))</f>
        <v>#REF!</v>
      </c>
      <c r="I259" s="11" t="e">
        <f>VLOOKUP(H259,#REF!,2,FALSE)</f>
        <v>#REF!</v>
      </c>
      <c r="J259" s="12" t="e">
        <f>VLOOKUP(B259,#REF!,67,FALSE)</f>
        <v>#REF!</v>
      </c>
      <c r="K259" s="13" t="e">
        <f>IF(OR((VLOOKUP(B259,#REF!,66,FALSE)="1"),(VLOOKUP(B259,#REF!,8,FALSE)="1")),"非公開",(VLOOKUP(B259,#REF!,30,"FALSE")))</f>
        <v>#REF!</v>
      </c>
      <c r="L259" s="13" t="e">
        <f>VLOOKUP(B259,#REF!,29,FALSE)</f>
        <v>#REF!</v>
      </c>
      <c r="M259" s="14" t="e">
        <f>IF(OR((VLOOKUP(B259,#REF!,66,FALSE)="1"),(VLOOKUP(B259,#REF!,8,FALSE)="1")),"非公開",(ROUNDDOWN(L259/K259,3)))</f>
        <v>#REF!</v>
      </c>
      <c r="N259" s="15"/>
      <c r="O259" s="15"/>
      <c r="P259" s="15"/>
      <c r="Q259" s="15"/>
      <c r="R259" s="16"/>
    </row>
    <row r="260" spans="1:18" ht="60" customHeight="1" x14ac:dyDescent="0.15">
      <c r="A260" s="7" t="e">
        <f>VLOOKUP(B260,#REF!,75,FALSE)</f>
        <v>#REF!</v>
      </c>
      <c r="B260" s="8" t="s">
        <v>189</v>
      </c>
      <c r="C260" s="8" t="e">
        <f>VLOOKUP(B260,#REF!,76,FALSE)</f>
        <v>#REF!</v>
      </c>
      <c r="D260" s="8" t="e">
        <f t="shared" si="5"/>
        <v>#REF!</v>
      </c>
      <c r="E260" s="9" t="e">
        <f>VLOOKUP(B260,#REF!,9,FALSE)&amp;CHAR(10)&amp;(DBCS(VLOOKUP(B260,#REF!,11,FALSE))&amp;(DBCS(VLOOKUP(B260,#REF!,10,FALSE))))</f>
        <v>#REF!</v>
      </c>
      <c r="F260" s="9" t="e">
        <f>IF(VLOOKUP(B260,#REF!,63,FALSE)="01","航空自衛隊第２補給処調達部長　村岡　良雄","航空自衛隊第２補給処調達部長代理調達管理課長　奥山　英樹")</f>
        <v>#REF!</v>
      </c>
      <c r="G260" s="10" t="e">
        <f>DATEVALUE(VLOOKUP(B260,#REF!,21,FALSE))</f>
        <v>#REF!</v>
      </c>
      <c r="H260" s="9" t="e">
        <f>VLOOKUP(B260,#REF!,18,FALSE)&amp;CHAR(10)&amp;(VLOOKUP(B260,#REF!,19,FALSE))</f>
        <v>#REF!</v>
      </c>
      <c r="I260" s="11" t="e">
        <f>VLOOKUP(H260,#REF!,2,FALSE)</f>
        <v>#REF!</v>
      </c>
      <c r="J260" s="12" t="e">
        <f>VLOOKUP(B260,#REF!,67,FALSE)</f>
        <v>#REF!</v>
      </c>
      <c r="K260" s="13" t="e">
        <f>IF(OR((VLOOKUP(B260,#REF!,66,FALSE)="1"),(VLOOKUP(B260,#REF!,8,FALSE)="1")),"非公開",(VLOOKUP(B260,#REF!,30,"FALSE")))</f>
        <v>#REF!</v>
      </c>
      <c r="L260" s="13" t="e">
        <f>VLOOKUP(B260,#REF!,29,FALSE)</f>
        <v>#REF!</v>
      </c>
      <c r="M260" s="14" t="e">
        <f>IF(OR((VLOOKUP(B260,#REF!,66,FALSE)="1"),(VLOOKUP(B260,#REF!,8,FALSE)="1")),"非公開",(ROUNDDOWN(L260/K260,3)))</f>
        <v>#REF!</v>
      </c>
      <c r="N260" s="15"/>
      <c r="O260" s="15"/>
      <c r="P260" s="15"/>
      <c r="Q260" s="15"/>
      <c r="R260" s="16"/>
    </row>
    <row r="261" spans="1:18" ht="60" customHeight="1" x14ac:dyDescent="0.15">
      <c r="A261" s="7" t="e">
        <f>VLOOKUP(B261,#REF!,75,FALSE)</f>
        <v>#REF!</v>
      </c>
      <c r="B261" s="8" t="s">
        <v>190</v>
      </c>
      <c r="C261" s="8" t="e">
        <f>VLOOKUP(B261,#REF!,76,FALSE)</f>
        <v>#REF!</v>
      </c>
      <c r="D261" s="8" t="e">
        <f t="shared" si="5"/>
        <v>#REF!</v>
      </c>
      <c r="E261" s="9" t="e">
        <f>VLOOKUP(B261,#REF!,9,FALSE)&amp;CHAR(10)&amp;(DBCS(VLOOKUP(B261,#REF!,11,FALSE))&amp;(DBCS(VLOOKUP(B261,#REF!,10,FALSE))))</f>
        <v>#REF!</v>
      </c>
      <c r="F261" s="9" t="e">
        <f>IF(VLOOKUP(B261,#REF!,63,FALSE)="01","航空自衛隊第２補給処調達部長　村岡　良雄","航空自衛隊第２補給処調達部長代理調達管理課長　奥山　英樹")</f>
        <v>#REF!</v>
      </c>
      <c r="G261" s="10" t="e">
        <f>DATEVALUE(VLOOKUP(B261,#REF!,21,FALSE))</f>
        <v>#REF!</v>
      </c>
      <c r="H261" s="9" t="e">
        <f>VLOOKUP(B261,#REF!,18,FALSE)&amp;CHAR(10)&amp;(VLOOKUP(B261,#REF!,19,FALSE))</f>
        <v>#REF!</v>
      </c>
      <c r="I261" s="11" t="e">
        <f>VLOOKUP(H261,#REF!,2,FALSE)</f>
        <v>#REF!</v>
      </c>
      <c r="J261" s="12" t="e">
        <f>VLOOKUP(B261,#REF!,67,FALSE)</f>
        <v>#REF!</v>
      </c>
      <c r="K261" s="13" t="e">
        <f>IF(OR((VLOOKUP(B261,#REF!,66,FALSE)="1"),(VLOOKUP(B261,#REF!,8,FALSE)="1")),"非公開",(VLOOKUP(B261,#REF!,30,"FALSE")))</f>
        <v>#REF!</v>
      </c>
      <c r="L261" s="13" t="e">
        <f>VLOOKUP(B261,#REF!,29,FALSE)</f>
        <v>#REF!</v>
      </c>
      <c r="M261" s="14" t="e">
        <f>IF(OR((VLOOKUP(B261,#REF!,66,FALSE)="1"),(VLOOKUP(B261,#REF!,8,FALSE)="1")),"非公開",(ROUNDDOWN(L261/K261,3)))</f>
        <v>#REF!</v>
      </c>
      <c r="N261" s="15"/>
      <c r="O261" s="15"/>
      <c r="P261" s="15"/>
      <c r="Q261" s="15"/>
      <c r="R261" s="16"/>
    </row>
    <row r="262" spans="1:18" ht="60" customHeight="1" x14ac:dyDescent="0.15">
      <c r="A262" s="7" t="e">
        <f>VLOOKUP(B262,#REF!,75,FALSE)</f>
        <v>#REF!</v>
      </c>
      <c r="B262" s="8" t="s">
        <v>191</v>
      </c>
      <c r="C262" s="8" t="e">
        <f>VLOOKUP(B262,#REF!,76,FALSE)</f>
        <v>#REF!</v>
      </c>
      <c r="D262" s="8" t="e">
        <f t="shared" si="5"/>
        <v>#REF!</v>
      </c>
      <c r="E262" s="9" t="e">
        <f>VLOOKUP(B262,#REF!,9,FALSE)&amp;CHAR(10)&amp;(DBCS(VLOOKUP(B262,#REF!,11,FALSE))&amp;(DBCS(VLOOKUP(B262,#REF!,10,FALSE))))</f>
        <v>#REF!</v>
      </c>
      <c r="F262" s="9" t="e">
        <f>IF(VLOOKUP(B262,#REF!,63,FALSE)="01","航空自衛隊第２補給処調達部長　村岡　良雄","航空自衛隊第２補給処調達部長代理調達管理課長　奥山　英樹")</f>
        <v>#REF!</v>
      </c>
      <c r="G262" s="10" t="e">
        <f>DATEVALUE(VLOOKUP(B262,#REF!,21,FALSE))</f>
        <v>#REF!</v>
      </c>
      <c r="H262" s="9" t="e">
        <f>VLOOKUP(B262,#REF!,18,FALSE)&amp;CHAR(10)&amp;(VLOOKUP(B262,#REF!,19,FALSE))</f>
        <v>#REF!</v>
      </c>
      <c r="I262" s="11" t="e">
        <f>VLOOKUP(H262,#REF!,2,FALSE)</f>
        <v>#REF!</v>
      </c>
      <c r="J262" s="12" t="e">
        <f>VLOOKUP(B262,#REF!,67,FALSE)</f>
        <v>#REF!</v>
      </c>
      <c r="K262" s="13" t="e">
        <f>IF(OR((VLOOKUP(B262,#REF!,66,FALSE)="1"),(VLOOKUP(B262,#REF!,8,FALSE)="1")),"非公開",(VLOOKUP(B262,#REF!,30,"FALSE")))</f>
        <v>#REF!</v>
      </c>
      <c r="L262" s="13" t="e">
        <f>VLOOKUP(B262,#REF!,29,FALSE)</f>
        <v>#REF!</v>
      </c>
      <c r="M262" s="14" t="e">
        <f>IF(OR((VLOOKUP(B262,#REF!,66,FALSE)="1"),(VLOOKUP(B262,#REF!,8,FALSE)="1")),"非公開",(ROUNDDOWN(L262/K262,3)))</f>
        <v>#REF!</v>
      </c>
      <c r="N262" s="15"/>
      <c r="O262" s="15"/>
      <c r="P262" s="15"/>
      <c r="Q262" s="15"/>
      <c r="R262" s="16"/>
    </row>
    <row r="263" spans="1:18" ht="60" customHeight="1" x14ac:dyDescent="0.15">
      <c r="A263" s="7" t="e">
        <f>VLOOKUP(B263,#REF!,75,FALSE)</f>
        <v>#REF!</v>
      </c>
      <c r="B263" s="8" t="s">
        <v>192</v>
      </c>
      <c r="C263" s="8" t="e">
        <f>VLOOKUP(B263,#REF!,76,FALSE)</f>
        <v>#REF!</v>
      </c>
      <c r="D263" s="8" t="e">
        <f t="shared" si="5"/>
        <v>#REF!</v>
      </c>
      <c r="E263" s="9" t="e">
        <f>VLOOKUP(B263,#REF!,9,FALSE)&amp;CHAR(10)&amp;(DBCS(VLOOKUP(B263,#REF!,11,FALSE))&amp;(DBCS(VLOOKUP(B263,#REF!,10,FALSE))))</f>
        <v>#REF!</v>
      </c>
      <c r="F263" s="9" t="e">
        <f>IF(VLOOKUP(B263,#REF!,63,FALSE)="01","航空自衛隊第２補給処調達部長　村岡　良雄","航空自衛隊第２補給処調達部長代理調達管理課長　奥山　英樹")</f>
        <v>#REF!</v>
      </c>
      <c r="G263" s="10" t="e">
        <f>DATEVALUE(VLOOKUP(B263,#REF!,21,FALSE))</f>
        <v>#REF!</v>
      </c>
      <c r="H263" s="9" t="e">
        <f>VLOOKUP(B263,#REF!,18,FALSE)&amp;CHAR(10)&amp;(VLOOKUP(B263,#REF!,19,FALSE))</f>
        <v>#REF!</v>
      </c>
      <c r="I263" s="11" t="e">
        <f>VLOOKUP(H263,#REF!,2,FALSE)</f>
        <v>#REF!</v>
      </c>
      <c r="J263" s="12" t="e">
        <f>VLOOKUP(B263,#REF!,67,FALSE)</f>
        <v>#REF!</v>
      </c>
      <c r="K263" s="13" t="e">
        <f>IF(OR((VLOOKUP(B263,#REF!,66,FALSE)="1"),(VLOOKUP(B263,#REF!,8,FALSE)="1")),"非公開",(VLOOKUP(B263,#REF!,30,"FALSE")))</f>
        <v>#REF!</v>
      </c>
      <c r="L263" s="13" t="e">
        <f>VLOOKUP(B263,#REF!,29,FALSE)</f>
        <v>#REF!</v>
      </c>
      <c r="M263" s="14" t="e">
        <f>IF(OR((VLOOKUP(B263,#REF!,66,FALSE)="1"),(VLOOKUP(B263,#REF!,8,FALSE)="1")),"非公開",(ROUNDDOWN(L263/K263,3)))</f>
        <v>#REF!</v>
      </c>
      <c r="N263" s="15"/>
      <c r="O263" s="15"/>
      <c r="P263" s="15"/>
      <c r="Q263" s="15"/>
      <c r="R263" s="16"/>
    </row>
    <row r="264" spans="1:18" ht="60" customHeight="1" x14ac:dyDescent="0.15">
      <c r="A264" s="7" t="e">
        <f>VLOOKUP(B264,#REF!,75,FALSE)</f>
        <v>#REF!</v>
      </c>
      <c r="B264" s="8" t="s">
        <v>193</v>
      </c>
      <c r="C264" s="8" t="e">
        <f>VLOOKUP(B264,#REF!,76,FALSE)</f>
        <v>#REF!</v>
      </c>
      <c r="D264" s="8" t="e">
        <f t="shared" si="5"/>
        <v>#REF!</v>
      </c>
      <c r="E264" s="9" t="e">
        <f>VLOOKUP(B264,#REF!,9,FALSE)&amp;CHAR(10)&amp;(DBCS(VLOOKUP(B264,#REF!,11,FALSE))&amp;(DBCS(VLOOKUP(B264,#REF!,10,FALSE))))</f>
        <v>#REF!</v>
      </c>
      <c r="F264" s="9" t="e">
        <f>IF(VLOOKUP(B264,#REF!,63,FALSE)="01","航空自衛隊第２補給処調達部長　村岡　良雄","航空自衛隊第２補給処調達部長代理調達管理課長　奥山　英樹")</f>
        <v>#REF!</v>
      </c>
      <c r="G264" s="10" t="e">
        <f>DATEVALUE(VLOOKUP(B264,#REF!,21,FALSE))</f>
        <v>#REF!</v>
      </c>
      <c r="H264" s="9" t="e">
        <f>VLOOKUP(B264,#REF!,18,FALSE)&amp;CHAR(10)&amp;(VLOOKUP(B264,#REF!,19,FALSE))</f>
        <v>#REF!</v>
      </c>
      <c r="I264" s="11" t="e">
        <f>VLOOKUP(H264,#REF!,2,FALSE)</f>
        <v>#REF!</v>
      </c>
      <c r="J264" s="12" t="e">
        <f>VLOOKUP(B264,#REF!,67,FALSE)</f>
        <v>#REF!</v>
      </c>
      <c r="K264" s="13" t="e">
        <f>IF(OR((VLOOKUP(B264,#REF!,66,FALSE)="1"),(VLOOKUP(B264,#REF!,8,FALSE)="1")),"非公開",(VLOOKUP(B264,#REF!,30,"FALSE")))</f>
        <v>#REF!</v>
      </c>
      <c r="L264" s="13" t="e">
        <f>VLOOKUP(B264,#REF!,29,FALSE)</f>
        <v>#REF!</v>
      </c>
      <c r="M264" s="14" t="e">
        <f>IF(OR((VLOOKUP(B264,#REF!,66,FALSE)="1"),(VLOOKUP(B264,#REF!,8,FALSE)="1")),"非公開",(ROUNDDOWN(L264/K264,3)))</f>
        <v>#REF!</v>
      </c>
      <c r="N264" s="15"/>
      <c r="O264" s="15"/>
      <c r="P264" s="15"/>
      <c r="Q264" s="15"/>
      <c r="R264" s="16"/>
    </row>
    <row r="265" spans="1:18" ht="60" customHeight="1" x14ac:dyDescent="0.15">
      <c r="A265" s="7" t="e">
        <f>VLOOKUP(B265,#REF!,75,FALSE)</f>
        <v>#REF!</v>
      </c>
      <c r="B265" s="8" t="s">
        <v>194</v>
      </c>
      <c r="C265" s="8" t="e">
        <f>VLOOKUP(B265,#REF!,76,FALSE)</f>
        <v>#REF!</v>
      </c>
      <c r="D265" s="8" t="e">
        <f t="shared" si="5"/>
        <v>#REF!</v>
      </c>
      <c r="E265" s="9" t="e">
        <f>VLOOKUP(B265,#REF!,9,FALSE)&amp;CHAR(10)&amp;(DBCS(VLOOKUP(B265,#REF!,11,FALSE))&amp;(DBCS(VLOOKUP(B265,#REF!,10,FALSE))))</f>
        <v>#REF!</v>
      </c>
      <c r="F265" s="9" t="e">
        <f>IF(VLOOKUP(B265,#REF!,63,FALSE)="01","航空自衛隊第２補給処調達部長　村岡　良雄","航空自衛隊第２補給処調達部長代理調達管理課長　奥山　英樹")</f>
        <v>#REF!</v>
      </c>
      <c r="G265" s="10" t="e">
        <f>DATEVALUE(VLOOKUP(B265,#REF!,21,FALSE))</f>
        <v>#REF!</v>
      </c>
      <c r="H265" s="9" t="e">
        <f>VLOOKUP(B265,#REF!,18,FALSE)&amp;CHAR(10)&amp;(VLOOKUP(B265,#REF!,19,FALSE))</f>
        <v>#REF!</v>
      </c>
      <c r="I265" s="11" t="e">
        <f>VLOOKUP(H265,#REF!,2,FALSE)</f>
        <v>#REF!</v>
      </c>
      <c r="J265" s="12" t="e">
        <f>VLOOKUP(B265,#REF!,67,FALSE)</f>
        <v>#REF!</v>
      </c>
      <c r="K265" s="13" t="e">
        <f>IF(OR((VLOOKUP(B265,#REF!,66,FALSE)="1"),(VLOOKUP(B265,#REF!,8,FALSE)="1")),"非公開",(VLOOKUP(B265,#REF!,30,"FALSE")))</f>
        <v>#REF!</v>
      </c>
      <c r="L265" s="13" t="e">
        <f>VLOOKUP(B265,#REF!,29,FALSE)</f>
        <v>#REF!</v>
      </c>
      <c r="M265" s="14" t="e">
        <f>IF(OR((VLOOKUP(B265,#REF!,66,FALSE)="1"),(VLOOKUP(B265,#REF!,8,FALSE)="1")),"非公開",(ROUNDDOWN(L265/K265,3)))</f>
        <v>#REF!</v>
      </c>
      <c r="N265" s="15"/>
      <c r="O265" s="15"/>
      <c r="P265" s="15"/>
      <c r="Q265" s="15"/>
      <c r="R265" s="16"/>
    </row>
    <row r="266" spans="1:18" ht="60" customHeight="1" x14ac:dyDescent="0.15">
      <c r="A266" s="7" t="e">
        <f>VLOOKUP(B266,#REF!,75,FALSE)</f>
        <v>#REF!</v>
      </c>
      <c r="B266" s="8" t="s">
        <v>195</v>
      </c>
      <c r="C266" s="8" t="e">
        <f>VLOOKUP(B266,#REF!,76,FALSE)</f>
        <v>#REF!</v>
      </c>
      <c r="D266" s="8" t="e">
        <f t="shared" si="5"/>
        <v>#REF!</v>
      </c>
      <c r="E266" s="9" t="e">
        <f>VLOOKUP(B266,#REF!,9,FALSE)&amp;CHAR(10)&amp;(DBCS(VLOOKUP(B266,#REF!,11,FALSE))&amp;(DBCS(VLOOKUP(B266,#REF!,10,FALSE))))</f>
        <v>#REF!</v>
      </c>
      <c r="F266" s="9" t="e">
        <f>IF(VLOOKUP(B266,#REF!,63,FALSE)="01","航空自衛隊第２補給処調達部長　村岡　良雄","航空自衛隊第２補給処調達部長代理調達管理課長　奥山　英樹")</f>
        <v>#REF!</v>
      </c>
      <c r="G266" s="10" t="e">
        <f>DATEVALUE(VLOOKUP(B266,#REF!,21,FALSE))</f>
        <v>#REF!</v>
      </c>
      <c r="H266" s="9" t="e">
        <f>VLOOKUP(B266,#REF!,18,FALSE)&amp;CHAR(10)&amp;(VLOOKUP(B266,#REF!,19,FALSE))</f>
        <v>#REF!</v>
      </c>
      <c r="I266" s="11" t="e">
        <f>VLOOKUP(H266,#REF!,2,FALSE)</f>
        <v>#REF!</v>
      </c>
      <c r="J266" s="12" t="e">
        <f>VLOOKUP(B266,#REF!,67,FALSE)</f>
        <v>#REF!</v>
      </c>
      <c r="K266" s="13" t="e">
        <f>IF(OR((VLOOKUP(B266,#REF!,66,FALSE)="1"),(VLOOKUP(B266,#REF!,8,FALSE)="1")),"非公開",(VLOOKUP(B266,#REF!,30,"FALSE")))</f>
        <v>#REF!</v>
      </c>
      <c r="L266" s="13" t="e">
        <f>VLOOKUP(B266,#REF!,29,FALSE)</f>
        <v>#REF!</v>
      </c>
      <c r="M266" s="14" t="e">
        <f>IF(OR((VLOOKUP(B266,#REF!,66,FALSE)="1"),(VLOOKUP(B266,#REF!,8,FALSE)="1")),"非公開",(ROUNDDOWN(L266/K266,3)))</f>
        <v>#REF!</v>
      </c>
      <c r="N266" s="15"/>
      <c r="O266" s="15"/>
      <c r="P266" s="15"/>
      <c r="Q266" s="15"/>
      <c r="R266" s="16"/>
    </row>
    <row r="267" spans="1:18" ht="60" customHeight="1" x14ac:dyDescent="0.15">
      <c r="A267" s="7" t="e">
        <f>VLOOKUP(B267,#REF!,75,FALSE)</f>
        <v>#REF!</v>
      </c>
      <c r="B267" s="8" t="s">
        <v>196</v>
      </c>
      <c r="C267" s="8" t="e">
        <f>VLOOKUP(B267,#REF!,76,FALSE)</f>
        <v>#REF!</v>
      </c>
      <c r="D267" s="8" t="e">
        <f t="shared" si="5"/>
        <v>#REF!</v>
      </c>
      <c r="E267" s="9" t="e">
        <f>VLOOKUP(B267,#REF!,9,FALSE)&amp;CHAR(10)&amp;(DBCS(VLOOKUP(B267,#REF!,11,FALSE))&amp;(DBCS(VLOOKUP(B267,#REF!,10,FALSE))))</f>
        <v>#REF!</v>
      </c>
      <c r="F267" s="9" t="e">
        <f>IF(VLOOKUP(B267,#REF!,63,FALSE)="01","航空自衛隊第２補給処調達部長　村岡　良雄","航空自衛隊第２補給処調達部長代理調達管理課長　奥山　英樹")</f>
        <v>#REF!</v>
      </c>
      <c r="G267" s="10" t="e">
        <f>DATEVALUE(VLOOKUP(B267,#REF!,21,FALSE))</f>
        <v>#REF!</v>
      </c>
      <c r="H267" s="9" t="e">
        <f>VLOOKUP(B267,#REF!,18,FALSE)&amp;CHAR(10)&amp;(VLOOKUP(B267,#REF!,19,FALSE))</f>
        <v>#REF!</v>
      </c>
      <c r="I267" s="11" t="e">
        <f>VLOOKUP(H267,#REF!,2,FALSE)</f>
        <v>#REF!</v>
      </c>
      <c r="J267" s="12" t="e">
        <f>VLOOKUP(B267,#REF!,67,FALSE)</f>
        <v>#REF!</v>
      </c>
      <c r="K267" s="13" t="e">
        <f>IF(OR((VLOOKUP(B267,#REF!,66,FALSE)="1"),(VLOOKUP(B267,#REF!,8,FALSE)="1")),"非公開",(VLOOKUP(B267,#REF!,30,"FALSE")))</f>
        <v>#REF!</v>
      </c>
      <c r="L267" s="13" t="e">
        <f>VLOOKUP(B267,#REF!,29,FALSE)</f>
        <v>#REF!</v>
      </c>
      <c r="M267" s="14" t="e">
        <f>IF(OR((VLOOKUP(B267,#REF!,66,FALSE)="1"),(VLOOKUP(B267,#REF!,8,FALSE)="1")),"非公開",(ROUNDDOWN(L267/K267,3)))</f>
        <v>#REF!</v>
      </c>
      <c r="N267" s="15"/>
      <c r="O267" s="15"/>
      <c r="P267" s="15"/>
      <c r="Q267" s="15"/>
      <c r="R267" s="16"/>
    </row>
    <row r="268" spans="1:18" ht="60" customHeight="1" x14ac:dyDescent="0.15">
      <c r="A268" s="7" t="e">
        <f>VLOOKUP(B268,#REF!,75,FALSE)</f>
        <v>#REF!</v>
      </c>
      <c r="B268" s="8" t="s">
        <v>197</v>
      </c>
      <c r="C268" s="8" t="e">
        <f>VLOOKUP(B268,#REF!,76,FALSE)</f>
        <v>#REF!</v>
      </c>
      <c r="D268" s="8" t="e">
        <f t="shared" si="5"/>
        <v>#REF!</v>
      </c>
      <c r="E268" s="9" t="e">
        <f>VLOOKUP(B268,#REF!,9,FALSE)&amp;CHAR(10)&amp;(DBCS(VLOOKUP(B268,#REF!,11,FALSE))&amp;(DBCS(VLOOKUP(B268,#REF!,10,FALSE))))</f>
        <v>#REF!</v>
      </c>
      <c r="F268" s="9" t="e">
        <f>IF(VLOOKUP(B268,#REF!,63,FALSE)="01","航空自衛隊第２補給処調達部長　村岡　良雄","航空自衛隊第２補給処調達部長代理調達管理課長　奥山　英樹")</f>
        <v>#REF!</v>
      </c>
      <c r="G268" s="10" t="e">
        <f>DATEVALUE(VLOOKUP(B268,#REF!,21,FALSE))</f>
        <v>#REF!</v>
      </c>
      <c r="H268" s="9" t="e">
        <f>VLOOKUP(B268,#REF!,18,FALSE)&amp;CHAR(10)&amp;(VLOOKUP(B268,#REF!,19,FALSE))</f>
        <v>#REF!</v>
      </c>
      <c r="I268" s="11" t="e">
        <f>VLOOKUP(H268,#REF!,2,FALSE)</f>
        <v>#REF!</v>
      </c>
      <c r="J268" s="12" t="e">
        <f>VLOOKUP(B268,#REF!,67,FALSE)</f>
        <v>#REF!</v>
      </c>
      <c r="K268" s="13" t="e">
        <f>IF(OR((VLOOKUP(B268,#REF!,66,FALSE)="1"),(VLOOKUP(B268,#REF!,8,FALSE)="1")),"非公開",(VLOOKUP(B268,#REF!,30,"FALSE")))</f>
        <v>#REF!</v>
      </c>
      <c r="L268" s="13" t="e">
        <f>VLOOKUP(B268,#REF!,29,FALSE)</f>
        <v>#REF!</v>
      </c>
      <c r="M268" s="14" t="e">
        <f>IF(OR((VLOOKUP(B268,#REF!,66,FALSE)="1"),(VLOOKUP(B268,#REF!,8,FALSE)="1")),"非公開",(ROUNDDOWN(L268/K268,3)))</f>
        <v>#REF!</v>
      </c>
      <c r="N268" s="15"/>
      <c r="O268" s="15"/>
      <c r="P268" s="15"/>
      <c r="Q268" s="15"/>
      <c r="R268" s="16"/>
    </row>
    <row r="269" spans="1:18" ht="60" customHeight="1" x14ac:dyDescent="0.15">
      <c r="A269" s="7" t="e">
        <f>VLOOKUP(B269,#REF!,75,FALSE)</f>
        <v>#REF!</v>
      </c>
      <c r="B269" s="8" t="s">
        <v>198</v>
      </c>
      <c r="C269" s="8" t="e">
        <f>VLOOKUP(B269,#REF!,76,FALSE)</f>
        <v>#REF!</v>
      </c>
      <c r="D269" s="8" t="e">
        <f t="shared" si="5"/>
        <v>#REF!</v>
      </c>
      <c r="E269" s="9" t="e">
        <f>VLOOKUP(B269,#REF!,9,FALSE)&amp;CHAR(10)&amp;(DBCS(VLOOKUP(B269,#REF!,11,FALSE))&amp;(DBCS(VLOOKUP(B269,#REF!,10,FALSE))))</f>
        <v>#REF!</v>
      </c>
      <c r="F269" s="9" t="e">
        <f>IF(VLOOKUP(B269,#REF!,63,FALSE)="01","航空自衛隊第２補給処調達部長　村岡　良雄","航空自衛隊第２補給処調達部長代理調達管理課長　奥山　英樹")</f>
        <v>#REF!</v>
      </c>
      <c r="G269" s="10" t="e">
        <f>DATEVALUE(VLOOKUP(B269,#REF!,21,FALSE))</f>
        <v>#REF!</v>
      </c>
      <c r="H269" s="9" t="e">
        <f>VLOOKUP(B269,#REF!,18,FALSE)&amp;CHAR(10)&amp;(VLOOKUP(B269,#REF!,19,FALSE))</f>
        <v>#REF!</v>
      </c>
      <c r="I269" s="11" t="e">
        <f>VLOOKUP(H269,#REF!,2,FALSE)</f>
        <v>#REF!</v>
      </c>
      <c r="J269" s="12" t="e">
        <f>VLOOKUP(B269,#REF!,67,FALSE)</f>
        <v>#REF!</v>
      </c>
      <c r="K269" s="13" t="e">
        <f>IF(OR((VLOOKUP(B269,#REF!,66,FALSE)="1"),(VLOOKUP(B269,#REF!,8,FALSE)="1")),"非公開",(VLOOKUP(B269,#REF!,30,"FALSE")))</f>
        <v>#REF!</v>
      </c>
      <c r="L269" s="13" t="e">
        <f>VLOOKUP(B269,#REF!,29,FALSE)</f>
        <v>#REF!</v>
      </c>
      <c r="M269" s="14" t="e">
        <f>IF(OR((VLOOKUP(B269,#REF!,66,FALSE)="1"),(VLOOKUP(B269,#REF!,8,FALSE)="1")),"非公開",(ROUNDDOWN(L269/K269,3)))</f>
        <v>#REF!</v>
      </c>
      <c r="N269" s="15"/>
      <c r="O269" s="15"/>
      <c r="P269" s="15"/>
      <c r="Q269" s="15"/>
      <c r="R269" s="16"/>
    </row>
    <row r="270" spans="1:18" ht="60" customHeight="1" x14ac:dyDescent="0.15">
      <c r="A270" s="7" t="e">
        <f>VLOOKUP(B270,#REF!,75,FALSE)</f>
        <v>#REF!</v>
      </c>
      <c r="B270" s="8" t="s">
        <v>199</v>
      </c>
      <c r="C270" s="8" t="e">
        <f>VLOOKUP(B270,#REF!,76,FALSE)</f>
        <v>#REF!</v>
      </c>
      <c r="D270" s="8" t="e">
        <f t="shared" si="5"/>
        <v>#REF!</v>
      </c>
      <c r="E270" s="9" t="e">
        <f>VLOOKUP(B270,#REF!,9,FALSE)&amp;CHAR(10)&amp;(DBCS(VLOOKUP(B270,#REF!,11,FALSE))&amp;(DBCS(VLOOKUP(B270,#REF!,10,FALSE))))</f>
        <v>#REF!</v>
      </c>
      <c r="F270" s="9" t="e">
        <f>IF(VLOOKUP(B270,#REF!,63,FALSE)="01","航空自衛隊第２補給処調達部長　村岡　良雄","航空自衛隊第２補給処調達部長代理調達管理課長　奥山　英樹")</f>
        <v>#REF!</v>
      </c>
      <c r="G270" s="10" t="e">
        <f>DATEVALUE(VLOOKUP(B270,#REF!,21,FALSE))</f>
        <v>#REF!</v>
      </c>
      <c r="H270" s="9" t="e">
        <f>VLOOKUP(B270,#REF!,18,FALSE)&amp;CHAR(10)&amp;(VLOOKUP(B270,#REF!,19,FALSE))</f>
        <v>#REF!</v>
      </c>
      <c r="I270" s="11" t="e">
        <f>VLOOKUP(H270,#REF!,2,FALSE)</f>
        <v>#REF!</v>
      </c>
      <c r="J270" s="12" t="e">
        <f>VLOOKUP(B270,#REF!,67,FALSE)</f>
        <v>#REF!</v>
      </c>
      <c r="K270" s="13" t="e">
        <f>IF(OR((VLOOKUP(B270,#REF!,66,FALSE)="1"),(VLOOKUP(B270,#REF!,8,FALSE)="1")),"非公開",(VLOOKUP(B270,#REF!,30,"FALSE")))</f>
        <v>#REF!</v>
      </c>
      <c r="L270" s="13" t="e">
        <f>VLOOKUP(B270,#REF!,29,FALSE)</f>
        <v>#REF!</v>
      </c>
      <c r="M270" s="14" t="e">
        <f>IF(OR((VLOOKUP(B270,#REF!,66,FALSE)="1"),(VLOOKUP(B270,#REF!,8,FALSE)="1")),"非公開",(ROUNDDOWN(L270/K270,3)))</f>
        <v>#REF!</v>
      </c>
      <c r="N270" s="15"/>
      <c r="O270" s="15"/>
      <c r="P270" s="15"/>
      <c r="Q270" s="15"/>
      <c r="R270" s="16"/>
    </row>
    <row r="271" spans="1:18" ht="60" customHeight="1" x14ac:dyDescent="0.15">
      <c r="A271" s="7" t="e">
        <f>VLOOKUP(B271,#REF!,75,FALSE)</f>
        <v>#REF!</v>
      </c>
      <c r="B271" s="8" t="s">
        <v>200</v>
      </c>
      <c r="C271" s="8" t="e">
        <f>VLOOKUP(B271,#REF!,76,FALSE)</f>
        <v>#REF!</v>
      </c>
      <c r="D271" s="8" t="e">
        <f t="shared" si="5"/>
        <v>#REF!</v>
      </c>
      <c r="E271" s="9" t="e">
        <f>VLOOKUP(B271,#REF!,9,FALSE)&amp;CHAR(10)&amp;(DBCS(VLOOKUP(B271,#REF!,11,FALSE))&amp;(DBCS(VLOOKUP(B271,#REF!,10,FALSE))))</f>
        <v>#REF!</v>
      </c>
      <c r="F271" s="9" t="e">
        <f>IF(VLOOKUP(B271,#REF!,63,FALSE)="01","航空自衛隊第２補給処調達部長　村岡　良雄","航空自衛隊第２補給処調達部長代理調達管理課長　奥山　英樹")</f>
        <v>#REF!</v>
      </c>
      <c r="G271" s="10" t="e">
        <f>DATEVALUE(VLOOKUP(B271,#REF!,21,FALSE))</f>
        <v>#REF!</v>
      </c>
      <c r="H271" s="9" t="e">
        <f>VLOOKUP(B271,#REF!,18,FALSE)&amp;CHAR(10)&amp;(VLOOKUP(B271,#REF!,19,FALSE))</f>
        <v>#REF!</v>
      </c>
      <c r="I271" s="11" t="e">
        <f>VLOOKUP(H271,#REF!,2,FALSE)</f>
        <v>#REF!</v>
      </c>
      <c r="J271" s="12" t="e">
        <f>VLOOKUP(B271,#REF!,67,FALSE)</f>
        <v>#REF!</v>
      </c>
      <c r="K271" s="13" t="e">
        <f>IF(OR((VLOOKUP(B271,#REF!,66,FALSE)="1"),(VLOOKUP(B271,#REF!,8,FALSE)="1")),"非公開",(VLOOKUP(B271,#REF!,30,"FALSE")))</f>
        <v>#REF!</v>
      </c>
      <c r="L271" s="13" t="e">
        <f>VLOOKUP(B271,#REF!,29,FALSE)</f>
        <v>#REF!</v>
      </c>
      <c r="M271" s="14" t="e">
        <f>IF(OR((VLOOKUP(B271,#REF!,66,FALSE)="1"),(VLOOKUP(B271,#REF!,8,FALSE)="1")),"非公開",(ROUNDDOWN(L271/K271,3)))</f>
        <v>#REF!</v>
      </c>
      <c r="N271" s="15"/>
      <c r="O271" s="15"/>
      <c r="P271" s="15"/>
      <c r="Q271" s="15"/>
      <c r="R271" s="16"/>
    </row>
    <row r="272" spans="1:18" ht="60" customHeight="1" x14ac:dyDescent="0.15">
      <c r="A272" s="7" t="e">
        <f>VLOOKUP(B272,#REF!,75,FALSE)</f>
        <v>#REF!</v>
      </c>
      <c r="B272" s="8" t="s">
        <v>201</v>
      </c>
      <c r="C272" s="8" t="e">
        <f>VLOOKUP(B272,#REF!,76,FALSE)</f>
        <v>#REF!</v>
      </c>
      <c r="D272" s="8" t="e">
        <f t="shared" si="5"/>
        <v>#REF!</v>
      </c>
      <c r="E272" s="9" t="e">
        <f>VLOOKUP(B272,#REF!,9,FALSE)&amp;CHAR(10)&amp;(DBCS(VLOOKUP(B272,#REF!,11,FALSE))&amp;(DBCS(VLOOKUP(B272,#REF!,10,FALSE))))</f>
        <v>#REF!</v>
      </c>
      <c r="F272" s="9" t="e">
        <f>IF(VLOOKUP(B272,#REF!,63,FALSE)="01","航空自衛隊第２補給処調達部長　村岡　良雄","航空自衛隊第２補給処調達部長代理調達管理課長　奥山　英樹")</f>
        <v>#REF!</v>
      </c>
      <c r="G272" s="10" t="e">
        <f>DATEVALUE(VLOOKUP(B272,#REF!,21,FALSE))</f>
        <v>#REF!</v>
      </c>
      <c r="H272" s="9" t="e">
        <f>VLOOKUP(B272,#REF!,18,FALSE)&amp;CHAR(10)&amp;(VLOOKUP(B272,#REF!,19,FALSE))</f>
        <v>#REF!</v>
      </c>
      <c r="I272" s="11" t="e">
        <f>VLOOKUP(H272,#REF!,2,FALSE)</f>
        <v>#REF!</v>
      </c>
      <c r="J272" s="12" t="e">
        <f>VLOOKUP(B272,#REF!,67,FALSE)</f>
        <v>#REF!</v>
      </c>
      <c r="K272" s="13" t="e">
        <f>IF(OR((VLOOKUP(B272,#REF!,66,FALSE)="1"),(VLOOKUP(B272,#REF!,8,FALSE)="1")),"非公開",(VLOOKUP(B272,#REF!,30,"FALSE")))</f>
        <v>#REF!</v>
      </c>
      <c r="L272" s="13" t="e">
        <f>VLOOKUP(B272,#REF!,29,FALSE)</f>
        <v>#REF!</v>
      </c>
      <c r="M272" s="14" t="e">
        <f>IF(OR((VLOOKUP(B272,#REF!,66,FALSE)="1"),(VLOOKUP(B272,#REF!,8,FALSE)="1")),"非公開",(ROUNDDOWN(L272/K272,3)))</f>
        <v>#REF!</v>
      </c>
      <c r="N272" s="15"/>
      <c r="O272" s="15"/>
      <c r="P272" s="15"/>
      <c r="Q272" s="15"/>
      <c r="R272" s="16"/>
    </row>
    <row r="273" spans="1:18" ht="60" customHeight="1" x14ac:dyDescent="0.15">
      <c r="A273" s="7" t="e">
        <f>VLOOKUP(B273,#REF!,75,FALSE)</f>
        <v>#REF!</v>
      </c>
      <c r="B273" s="8" t="s">
        <v>202</v>
      </c>
      <c r="C273" s="8" t="e">
        <f>VLOOKUP(B273,#REF!,76,FALSE)</f>
        <v>#REF!</v>
      </c>
      <c r="D273" s="8" t="e">
        <f t="shared" si="5"/>
        <v>#REF!</v>
      </c>
      <c r="E273" s="9" t="e">
        <f>VLOOKUP(B273,#REF!,9,FALSE)&amp;CHAR(10)&amp;(DBCS(VLOOKUP(B273,#REF!,11,FALSE))&amp;(DBCS(VLOOKUP(B273,#REF!,10,FALSE))))</f>
        <v>#REF!</v>
      </c>
      <c r="F273" s="9" t="e">
        <f>IF(VLOOKUP(B273,#REF!,63,FALSE)="01","航空自衛隊第２補給処調達部長　村岡　良雄","航空自衛隊第２補給処調達部長代理調達管理課長　奥山　英樹")</f>
        <v>#REF!</v>
      </c>
      <c r="G273" s="10" t="e">
        <f>DATEVALUE(VLOOKUP(B273,#REF!,21,FALSE))</f>
        <v>#REF!</v>
      </c>
      <c r="H273" s="9" t="e">
        <f>VLOOKUP(B273,#REF!,18,FALSE)&amp;CHAR(10)&amp;(VLOOKUP(B273,#REF!,19,FALSE))</f>
        <v>#REF!</v>
      </c>
      <c r="I273" s="11" t="e">
        <f>VLOOKUP(H273,#REF!,2,FALSE)</f>
        <v>#REF!</v>
      </c>
      <c r="J273" s="12" t="e">
        <f>VLOOKUP(B273,#REF!,67,FALSE)</f>
        <v>#REF!</v>
      </c>
      <c r="K273" s="13" t="e">
        <f>IF(OR((VLOOKUP(B273,#REF!,66,FALSE)="1"),(VLOOKUP(B273,#REF!,8,FALSE)="1")),"非公開",(VLOOKUP(B273,#REF!,30,"FALSE")))</f>
        <v>#REF!</v>
      </c>
      <c r="L273" s="13" t="e">
        <f>VLOOKUP(B273,#REF!,29,FALSE)</f>
        <v>#REF!</v>
      </c>
      <c r="M273" s="14" t="e">
        <f>IF(OR((VLOOKUP(B273,#REF!,66,FALSE)="1"),(VLOOKUP(B273,#REF!,8,FALSE)="1")),"非公開",(ROUNDDOWN(L273/K273,3)))</f>
        <v>#REF!</v>
      </c>
      <c r="N273" s="15"/>
      <c r="O273" s="15"/>
      <c r="P273" s="15"/>
      <c r="Q273" s="15"/>
      <c r="R273" s="16"/>
    </row>
    <row r="274" spans="1:18" ht="60" customHeight="1" x14ac:dyDescent="0.15">
      <c r="A274" s="7" t="e">
        <f>VLOOKUP(B274,#REF!,75,FALSE)</f>
        <v>#REF!</v>
      </c>
      <c r="B274" s="8" t="s">
        <v>203</v>
      </c>
      <c r="C274" s="8" t="e">
        <f>VLOOKUP(B274,#REF!,76,FALSE)</f>
        <v>#REF!</v>
      </c>
      <c r="D274" s="8" t="e">
        <f t="shared" si="5"/>
        <v>#REF!</v>
      </c>
      <c r="E274" s="9" t="e">
        <f>VLOOKUP(B274,#REF!,9,FALSE)&amp;CHAR(10)&amp;(DBCS(VLOOKUP(B274,#REF!,11,FALSE))&amp;(DBCS(VLOOKUP(B274,#REF!,10,FALSE))))</f>
        <v>#REF!</v>
      </c>
      <c r="F274" s="9" t="e">
        <f>IF(VLOOKUP(B274,#REF!,63,FALSE)="01","航空自衛隊第２補給処調達部長　村岡　良雄","航空自衛隊第２補給処調達部長代理調達管理課長　奥山　英樹")</f>
        <v>#REF!</v>
      </c>
      <c r="G274" s="10" t="e">
        <f>DATEVALUE(VLOOKUP(B274,#REF!,21,FALSE))</f>
        <v>#REF!</v>
      </c>
      <c r="H274" s="9" t="e">
        <f>VLOOKUP(B274,#REF!,18,FALSE)&amp;CHAR(10)&amp;(VLOOKUP(B274,#REF!,19,FALSE))</f>
        <v>#REF!</v>
      </c>
      <c r="I274" s="11" t="e">
        <f>VLOOKUP(H274,#REF!,2,FALSE)</f>
        <v>#REF!</v>
      </c>
      <c r="J274" s="12" t="e">
        <f>VLOOKUP(B274,#REF!,67,FALSE)</f>
        <v>#REF!</v>
      </c>
      <c r="K274" s="13" t="e">
        <f>IF(OR((VLOOKUP(B274,#REF!,66,FALSE)="1"),(VLOOKUP(B274,#REF!,8,FALSE)="1")),"非公開",(VLOOKUP(B274,#REF!,30,"FALSE")))</f>
        <v>#REF!</v>
      </c>
      <c r="L274" s="13" t="e">
        <f>VLOOKUP(B274,#REF!,29,FALSE)</f>
        <v>#REF!</v>
      </c>
      <c r="M274" s="14" t="e">
        <f>IF(OR((VLOOKUP(B274,#REF!,66,FALSE)="1"),(VLOOKUP(B274,#REF!,8,FALSE)="1")),"非公開",(ROUNDDOWN(L274/K274,3)))</f>
        <v>#REF!</v>
      </c>
      <c r="N274" s="15"/>
      <c r="O274" s="15"/>
      <c r="P274" s="15"/>
      <c r="Q274" s="15"/>
      <c r="R274" s="16"/>
    </row>
    <row r="275" spans="1:18" ht="60" customHeight="1" x14ac:dyDescent="0.15">
      <c r="A275" s="7" t="e">
        <f>VLOOKUP(B275,#REF!,75,FALSE)</f>
        <v>#REF!</v>
      </c>
      <c r="B275" s="8" t="s">
        <v>204</v>
      </c>
      <c r="C275" s="8" t="e">
        <f>VLOOKUP(B275,#REF!,76,FALSE)</f>
        <v>#REF!</v>
      </c>
      <c r="D275" s="8" t="e">
        <f t="shared" si="5"/>
        <v>#REF!</v>
      </c>
      <c r="E275" s="9" t="e">
        <f>VLOOKUP(B275,#REF!,9,FALSE)&amp;CHAR(10)&amp;(DBCS(VLOOKUP(B275,#REF!,11,FALSE))&amp;(DBCS(VLOOKUP(B275,#REF!,10,FALSE))))</f>
        <v>#REF!</v>
      </c>
      <c r="F275" s="9" t="e">
        <f>IF(VLOOKUP(B275,#REF!,63,FALSE)="01","航空自衛隊第２補給処調達部長　村岡　良雄","航空自衛隊第２補給処調達部長代理調達管理課長　奥山　英樹")</f>
        <v>#REF!</v>
      </c>
      <c r="G275" s="10" t="e">
        <f>DATEVALUE(VLOOKUP(B275,#REF!,21,FALSE))</f>
        <v>#REF!</v>
      </c>
      <c r="H275" s="9" t="e">
        <f>VLOOKUP(B275,#REF!,18,FALSE)&amp;CHAR(10)&amp;(VLOOKUP(B275,#REF!,19,FALSE))</f>
        <v>#REF!</v>
      </c>
      <c r="I275" s="11" t="e">
        <f>VLOOKUP(H275,#REF!,2,FALSE)</f>
        <v>#REF!</v>
      </c>
      <c r="J275" s="12" t="e">
        <f>VLOOKUP(B275,#REF!,67,FALSE)</f>
        <v>#REF!</v>
      </c>
      <c r="K275" s="13" t="e">
        <f>IF(OR((VLOOKUP(B275,#REF!,66,FALSE)="1"),(VLOOKUP(B275,#REF!,8,FALSE)="1")),"非公開",(VLOOKUP(B275,#REF!,30,"FALSE")))</f>
        <v>#REF!</v>
      </c>
      <c r="L275" s="13" t="e">
        <f>VLOOKUP(B275,#REF!,29,FALSE)</f>
        <v>#REF!</v>
      </c>
      <c r="M275" s="14" t="e">
        <f>IF(OR((VLOOKUP(B275,#REF!,66,FALSE)="1"),(VLOOKUP(B275,#REF!,8,FALSE)="1")),"非公開",(ROUNDDOWN(L275/K275,3)))</f>
        <v>#REF!</v>
      </c>
      <c r="N275" s="15"/>
      <c r="O275" s="15"/>
      <c r="P275" s="15"/>
      <c r="Q275" s="15"/>
      <c r="R275" s="16"/>
    </row>
    <row r="276" spans="1:18" ht="60" customHeight="1" x14ac:dyDescent="0.15">
      <c r="A276" s="7" t="e">
        <f>VLOOKUP(B276,#REF!,75,FALSE)</f>
        <v>#REF!</v>
      </c>
      <c r="B276" s="8" t="s">
        <v>205</v>
      </c>
      <c r="C276" s="8" t="e">
        <f>VLOOKUP(B276,#REF!,76,FALSE)</f>
        <v>#REF!</v>
      </c>
      <c r="D276" s="8" t="e">
        <f t="shared" si="5"/>
        <v>#REF!</v>
      </c>
      <c r="E276" s="9" t="e">
        <f>VLOOKUP(B276,#REF!,9,FALSE)&amp;CHAR(10)&amp;(DBCS(VLOOKUP(B276,#REF!,11,FALSE))&amp;(DBCS(VLOOKUP(B276,#REF!,10,FALSE))))</f>
        <v>#REF!</v>
      </c>
      <c r="F276" s="9" t="e">
        <f>IF(VLOOKUP(B276,#REF!,63,FALSE)="01","航空自衛隊第２補給処調達部長　村岡　良雄","航空自衛隊第２補給処調達部長代理調達管理課長　奥山　英樹")</f>
        <v>#REF!</v>
      </c>
      <c r="G276" s="10" t="e">
        <f>DATEVALUE(VLOOKUP(B276,#REF!,21,FALSE))</f>
        <v>#REF!</v>
      </c>
      <c r="H276" s="9" t="e">
        <f>VLOOKUP(B276,#REF!,18,FALSE)&amp;CHAR(10)&amp;(VLOOKUP(B276,#REF!,19,FALSE))</f>
        <v>#REF!</v>
      </c>
      <c r="I276" s="11" t="e">
        <f>VLOOKUP(H276,#REF!,2,FALSE)</f>
        <v>#REF!</v>
      </c>
      <c r="J276" s="12" t="e">
        <f>VLOOKUP(B276,#REF!,67,FALSE)</f>
        <v>#REF!</v>
      </c>
      <c r="K276" s="13" t="e">
        <f>IF(OR((VLOOKUP(B276,#REF!,66,FALSE)="1"),(VLOOKUP(B276,#REF!,8,FALSE)="1")),"非公開",(VLOOKUP(B276,#REF!,30,"FALSE")))</f>
        <v>#REF!</v>
      </c>
      <c r="L276" s="13" t="e">
        <f>VLOOKUP(B276,#REF!,29,FALSE)</f>
        <v>#REF!</v>
      </c>
      <c r="M276" s="14" t="e">
        <f>IF(OR((VLOOKUP(B276,#REF!,66,FALSE)="1"),(VLOOKUP(B276,#REF!,8,FALSE)="1")),"非公開",(ROUNDDOWN(L276/K276,3)))</f>
        <v>#REF!</v>
      </c>
      <c r="N276" s="15"/>
      <c r="O276" s="15"/>
      <c r="P276" s="15"/>
      <c r="Q276" s="15"/>
      <c r="R276" s="16"/>
    </row>
    <row r="277" spans="1:18" ht="60" customHeight="1" x14ac:dyDescent="0.15">
      <c r="A277" s="7" t="e">
        <f>VLOOKUP(B277,#REF!,75,FALSE)</f>
        <v>#REF!</v>
      </c>
      <c r="B277" s="8" t="s">
        <v>206</v>
      </c>
      <c r="C277" s="8" t="e">
        <f>VLOOKUP(B277,#REF!,76,FALSE)</f>
        <v>#REF!</v>
      </c>
      <c r="D277" s="8" t="e">
        <f t="shared" si="5"/>
        <v>#REF!</v>
      </c>
      <c r="E277" s="9" t="e">
        <f>VLOOKUP(B277,#REF!,9,FALSE)&amp;CHAR(10)&amp;(DBCS(VLOOKUP(B277,#REF!,11,FALSE))&amp;(DBCS(VLOOKUP(B277,#REF!,10,FALSE))))</f>
        <v>#REF!</v>
      </c>
      <c r="F277" s="9" t="e">
        <f>IF(VLOOKUP(B277,#REF!,63,FALSE)="01","航空自衛隊第２補給処調達部長　村岡　良雄","航空自衛隊第２補給処調達部長代理調達管理課長　奥山　英樹")</f>
        <v>#REF!</v>
      </c>
      <c r="G277" s="10" t="e">
        <f>DATEVALUE(VLOOKUP(B277,#REF!,21,FALSE))</f>
        <v>#REF!</v>
      </c>
      <c r="H277" s="9" t="e">
        <f>VLOOKUP(B277,#REF!,18,FALSE)&amp;CHAR(10)&amp;(VLOOKUP(B277,#REF!,19,FALSE))</f>
        <v>#REF!</v>
      </c>
      <c r="I277" s="11" t="e">
        <f>VLOOKUP(H277,#REF!,2,FALSE)</f>
        <v>#REF!</v>
      </c>
      <c r="J277" s="12" t="e">
        <f>VLOOKUP(B277,#REF!,67,FALSE)</f>
        <v>#REF!</v>
      </c>
      <c r="K277" s="13" t="e">
        <f>IF(OR((VLOOKUP(B277,#REF!,66,FALSE)="1"),(VLOOKUP(B277,#REF!,8,FALSE)="1")),"非公開",(VLOOKUP(B277,#REF!,30,"FALSE")))</f>
        <v>#REF!</v>
      </c>
      <c r="L277" s="13" t="e">
        <f>VLOOKUP(B277,#REF!,29,FALSE)</f>
        <v>#REF!</v>
      </c>
      <c r="M277" s="14" t="e">
        <f>IF(OR((VLOOKUP(B277,#REF!,66,FALSE)="1"),(VLOOKUP(B277,#REF!,8,FALSE)="1")),"非公開",(ROUNDDOWN(L277/K277,3)))</f>
        <v>#REF!</v>
      </c>
      <c r="N277" s="15"/>
      <c r="O277" s="15"/>
      <c r="P277" s="15"/>
      <c r="Q277" s="15"/>
      <c r="R277" s="16"/>
    </row>
    <row r="278" spans="1:18" ht="60" customHeight="1" x14ac:dyDescent="0.15">
      <c r="A278" s="7" t="e">
        <f>VLOOKUP(B278,#REF!,75,FALSE)</f>
        <v>#REF!</v>
      </c>
      <c r="B278" s="8" t="s">
        <v>207</v>
      </c>
      <c r="C278" s="8" t="e">
        <f>VLOOKUP(B278,#REF!,76,FALSE)</f>
        <v>#REF!</v>
      </c>
      <c r="D278" s="8" t="e">
        <f t="shared" si="5"/>
        <v>#REF!</v>
      </c>
      <c r="E278" s="9" t="e">
        <f>VLOOKUP(B278,#REF!,9,FALSE)&amp;CHAR(10)&amp;(DBCS(VLOOKUP(B278,#REF!,11,FALSE))&amp;(DBCS(VLOOKUP(B278,#REF!,10,FALSE))))</f>
        <v>#REF!</v>
      </c>
      <c r="F278" s="9" t="e">
        <f>IF(VLOOKUP(B278,#REF!,63,FALSE)="01","航空自衛隊第２補給処調達部長　村岡　良雄","航空自衛隊第２補給処調達部長代理調達管理課長　奥山　英樹")</f>
        <v>#REF!</v>
      </c>
      <c r="G278" s="10" t="e">
        <f>DATEVALUE(VLOOKUP(B278,#REF!,21,FALSE))</f>
        <v>#REF!</v>
      </c>
      <c r="H278" s="9" t="e">
        <f>VLOOKUP(B278,#REF!,18,FALSE)&amp;CHAR(10)&amp;(VLOOKUP(B278,#REF!,19,FALSE))</f>
        <v>#REF!</v>
      </c>
      <c r="I278" s="11" t="e">
        <f>VLOOKUP(H278,#REF!,2,FALSE)</f>
        <v>#REF!</v>
      </c>
      <c r="J278" s="12" t="e">
        <f>VLOOKUP(B278,#REF!,67,FALSE)</f>
        <v>#REF!</v>
      </c>
      <c r="K278" s="13" t="e">
        <f>IF(OR((VLOOKUP(B278,#REF!,66,FALSE)="1"),(VLOOKUP(B278,#REF!,8,FALSE)="1")),"非公開",(VLOOKUP(B278,#REF!,30,"FALSE")))</f>
        <v>#REF!</v>
      </c>
      <c r="L278" s="13" t="e">
        <f>VLOOKUP(B278,#REF!,29,FALSE)</f>
        <v>#REF!</v>
      </c>
      <c r="M278" s="14" t="e">
        <f>IF(OR((VLOOKUP(B278,#REF!,66,FALSE)="1"),(VLOOKUP(B278,#REF!,8,FALSE)="1")),"非公開",(ROUNDDOWN(L278/K278,3)))</f>
        <v>#REF!</v>
      </c>
      <c r="N278" s="15"/>
      <c r="O278" s="15"/>
      <c r="P278" s="15"/>
      <c r="Q278" s="15"/>
      <c r="R278" s="16"/>
    </row>
    <row r="279" spans="1:18" ht="60" customHeight="1" x14ac:dyDescent="0.15">
      <c r="A279" s="7" t="e">
        <f>VLOOKUP(B279,#REF!,75,FALSE)</f>
        <v>#REF!</v>
      </c>
      <c r="B279" s="8" t="s">
        <v>208</v>
      </c>
      <c r="C279" s="8" t="e">
        <f>VLOOKUP(B279,#REF!,76,FALSE)</f>
        <v>#REF!</v>
      </c>
      <c r="D279" s="8" t="e">
        <f t="shared" si="5"/>
        <v>#REF!</v>
      </c>
      <c r="E279" s="9" t="e">
        <f>VLOOKUP(B279,#REF!,9,FALSE)&amp;CHAR(10)&amp;(DBCS(VLOOKUP(B279,#REF!,11,FALSE))&amp;(DBCS(VLOOKUP(B279,#REF!,10,FALSE))))</f>
        <v>#REF!</v>
      </c>
      <c r="F279" s="9" t="e">
        <f>IF(VLOOKUP(B279,#REF!,63,FALSE)="01","航空自衛隊第２補給処調達部長　村岡　良雄","航空自衛隊第２補給処調達部長代理調達管理課長　奥山　英樹")</f>
        <v>#REF!</v>
      </c>
      <c r="G279" s="10" t="e">
        <f>DATEVALUE(VLOOKUP(B279,#REF!,21,FALSE))</f>
        <v>#REF!</v>
      </c>
      <c r="H279" s="9" t="e">
        <f>VLOOKUP(B279,#REF!,18,FALSE)&amp;CHAR(10)&amp;(VLOOKUP(B279,#REF!,19,FALSE))</f>
        <v>#REF!</v>
      </c>
      <c r="I279" s="11" t="e">
        <f>VLOOKUP(H279,#REF!,2,FALSE)</f>
        <v>#REF!</v>
      </c>
      <c r="J279" s="12" t="e">
        <f>VLOOKUP(B279,#REF!,67,FALSE)</f>
        <v>#REF!</v>
      </c>
      <c r="K279" s="13" t="e">
        <f>IF(OR((VLOOKUP(B279,#REF!,66,FALSE)="1"),(VLOOKUP(B279,#REF!,8,FALSE)="1")),"非公開",(VLOOKUP(B279,#REF!,30,"FALSE")))</f>
        <v>#REF!</v>
      </c>
      <c r="L279" s="13" t="e">
        <f>VLOOKUP(B279,#REF!,29,FALSE)</f>
        <v>#REF!</v>
      </c>
      <c r="M279" s="14" t="e">
        <f>IF(OR((VLOOKUP(B279,#REF!,66,FALSE)="1"),(VLOOKUP(B279,#REF!,8,FALSE)="1")),"非公開",(ROUNDDOWN(L279/K279,3)))</f>
        <v>#REF!</v>
      </c>
      <c r="N279" s="15"/>
      <c r="O279" s="15"/>
      <c r="P279" s="15"/>
      <c r="Q279" s="15"/>
      <c r="R279" s="16"/>
    </row>
    <row r="280" spans="1:18" ht="60" customHeight="1" x14ac:dyDescent="0.15">
      <c r="A280" s="7" t="e">
        <f>VLOOKUP(B280,#REF!,75,FALSE)</f>
        <v>#REF!</v>
      </c>
      <c r="B280" s="8" t="s">
        <v>209</v>
      </c>
      <c r="C280" s="8" t="e">
        <f>VLOOKUP(B280,#REF!,76,FALSE)</f>
        <v>#REF!</v>
      </c>
      <c r="D280" s="8" t="e">
        <f t="shared" si="5"/>
        <v>#REF!</v>
      </c>
      <c r="E280" s="9" t="e">
        <f>VLOOKUP(B280,#REF!,9,FALSE)&amp;CHAR(10)&amp;(DBCS(VLOOKUP(B280,#REF!,11,FALSE))&amp;(DBCS(VLOOKUP(B280,#REF!,10,FALSE))))</f>
        <v>#REF!</v>
      </c>
      <c r="F280" s="9" t="e">
        <f>IF(VLOOKUP(B280,#REF!,63,FALSE)="01","航空自衛隊第２補給処調達部長　村岡　良雄","航空自衛隊第２補給処調達部長代理調達管理課長　奥山　英樹")</f>
        <v>#REF!</v>
      </c>
      <c r="G280" s="10" t="e">
        <f>DATEVALUE(VLOOKUP(B280,#REF!,21,FALSE))</f>
        <v>#REF!</v>
      </c>
      <c r="H280" s="9" t="e">
        <f>VLOOKUP(B280,#REF!,18,FALSE)&amp;CHAR(10)&amp;(VLOOKUP(B280,#REF!,19,FALSE))</f>
        <v>#REF!</v>
      </c>
      <c r="I280" s="11" t="e">
        <f>VLOOKUP(H280,#REF!,2,FALSE)</f>
        <v>#REF!</v>
      </c>
      <c r="J280" s="12" t="e">
        <f>VLOOKUP(B280,#REF!,67,FALSE)</f>
        <v>#REF!</v>
      </c>
      <c r="K280" s="13" t="e">
        <f>IF(OR((VLOOKUP(B280,#REF!,66,FALSE)="1"),(VLOOKUP(B280,#REF!,8,FALSE)="1")),"非公開",(VLOOKUP(B280,#REF!,30,"FALSE")))</f>
        <v>#REF!</v>
      </c>
      <c r="L280" s="13" t="e">
        <f>VLOOKUP(B280,#REF!,29,FALSE)</f>
        <v>#REF!</v>
      </c>
      <c r="M280" s="14" t="e">
        <f>IF(OR((VLOOKUP(B280,#REF!,66,FALSE)="1"),(VLOOKUP(B280,#REF!,8,FALSE)="1")),"非公開",(ROUNDDOWN(L280/K280,3)))</f>
        <v>#REF!</v>
      </c>
      <c r="N280" s="15"/>
      <c r="O280" s="15"/>
      <c r="P280" s="15"/>
      <c r="Q280" s="15"/>
      <c r="R280" s="16"/>
    </row>
    <row r="281" spans="1:18" ht="60" customHeight="1" x14ac:dyDescent="0.15">
      <c r="A281" s="7" t="e">
        <f>VLOOKUP(B281,#REF!,75,FALSE)</f>
        <v>#REF!</v>
      </c>
      <c r="B281" s="8" t="s">
        <v>210</v>
      </c>
      <c r="C281" s="8" t="e">
        <f>VLOOKUP(B281,#REF!,76,FALSE)</f>
        <v>#REF!</v>
      </c>
      <c r="D281" s="8" t="e">
        <f t="shared" si="5"/>
        <v>#REF!</v>
      </c>
      <c r="E281" s="9" t="e">
        <f>VLOOKUP(B281,#REF!,9,FALSE)&amp;CHAR(10)&amp;(DBCS(VLOOKUP(B281,#REF!,11,FALSE))&amp;(DBCS(VLOOKUP(B281,#REF!,10,FALSE))))</f>
        <v>#REF!</v>
      </c>
      <c r="F281" s="9" t="e">
        <f>IF(VLOOKUP(B281,#REF!,63,FALSE)="01","航空自衛隊第２補給処調達部長　村岡　良雄","航空自衛隊第２補給処調達部長代理調達管理課長　奥山　英樹")</f>
        <v>#REF!</v>
      </c>
      <c r="G281" s="10" t="e">
        <f>DATEVALUE(VLOOKUP(B281,#REF!,21,FALSE))</f>
        <v>#REF!</v>
      </c>
      <c r="H281" s="9" t="e">
        <f>VLOOKUP(B281,#REF!,18,FALSE)&amp;CHAR(10)&amp;(VLOOKUP(B281,#REF!,19,FALSE))</f>
        <v>#REF!</v>
      </c>
      <c r="I281" s="11" t="e">
        <f>VLOOKUP(H281,#REF!,2,FALSE)</f>
        <v>#REF!</v>
      </c>
      <c r="J281" s="12" t="e">
        <f>VLOOKUP(B281,#REF!,67,FALSE)</f>
        <v>#REF!</v>
      </c>
      <c r="K281" s="13" t="e">
        <f>IF(OR((VLOOKUP(B281,#REF!,66,FALSE)="1"),(VLOOKUP(B281,#REF!,8,FALSE)="1")),"非公開",(VLOOKUP(B281,#REF!,30,"FALSE")))</f>
        <v>#REF!</v>
      </c>
      <c r="L281" s="13" t="e">
        <f>VLOOKUP(B281,#REF!,29,FALSE)</f>
        <v>#REF!</v>
      </c>
      <c r="M281" s="14" t="e">
        <f>IF(OR((VLOOKUP(B281,#REF!,66,FALSE)="1"),(VLOOKUP(B281,#REF!,8,FALSE)="1")),"非公開",(ROUNDDOWN(L281/K281,3)))</f>
        <v>#REF!</v>
      </c>
      <c r="N281" s="15"/>
      <c r="O281" s="15"/>
      <c r="P281" s="15"/>
      <c r="Q281" s="15"/>
      <c r="R281" s="16"/>
    </row>
    <row r="282" spans="1:18" ht="60" customHeight="1" x14ac:dyDescent="0.15">
      <c r="A282" s="7" t="e">
        <f>VLOOKUP(B282,#REF!,75,FALSE)</f>
        <v>#REF!</v>
      </c>
      <c r="B282" s="8" t="s">
        <v>211</v>
      </c>
      <c r="C282" s="8" t="e">
        <f>VLOOKUP(B282,#REF!,76,FALSE)</f>
        <v>#REF!</v>
      </c>
      <c r="D282" s="8" t="e">
        <f t="shared" si="5"/>
        <v>#REF!</v>
      </c>
      <c r="E282" s="9" t="e">
        <f>VLOOKUP(B282,#REF!,9,FALSE)&amp;CHAR(10)&amp;(DBCS(VLOOKUP(B282,#REF!,11,FALSE))&amp;(DBCS(VLOOKUP(B282,#REF!,10,FALSE))))</f>
        <v>#REF!</v>
      </c>
      <c r="F282" s="9" t="e">
        <f>IF(VLOOKUP(B282,#REF!,63,FALSE)="01","航空自衛隊第２補給処調達部長　村岡　良雄","航空自衛隊第２補給処調達部長代理調達管理課長　奥山　英樹")</f>
        <v>#REF!</v>
      </c>
      <c r="G282" s="10" t="e">
        <f>DATEVALUE(VLOOKUP(B282,#REF!,21,FALSE))</f>
        <v>#REF!</v>
      </c>
      <c r="H282" s="9" t="e">
        <f>VLOOKUP(B282,#REF!,18,FALSE)&amp;CHAR(10)&amp;(VLOOKUP(B282,#REF!,19,FALSE))</f>
        <v>#REF!</v>
      </c>
      <c r="I282" s="11" t="e">
        <f>VLOOKUP(H282,#REF!,2,FALSE)</f>
        <v>#REF!</v>
      </c>
      <c r="J282" s="12" t="e">
        <f>VLOOKUP(B282,#REF!,67,FALSE)</f>
        <v>#REF!</v>
      </c>
      <c r="K282" s="13" t="e">
        <f>IF(OR((VLOOKUP(B282,#REF!,66,FALSE)="1"),(VLOOKUP(B282,#REF!,8,FALSE)="1")),"非公開",(VLOOKUP(B282,#REF!,30,"FALSE")))</f>
        <v>#REF!</v>
      </c>
      <c r="L282" s="13" t="e">
        <f>VLOOKUP(B282,#REF!,29,FALSE)</f>
        <v>#REF!</v>
      </c>
      <c r="M282" s="14" t="e">
        <f>IF(OR((VLOOKUP(B282,#REF!,66,FALSE)="1"),(VLOOKUP(B282,#REF!,8,FALSE)="1")),"非公開",(ROUNDDOWN(L282/K282,3)))</f>
        <v>#REF!</v>
      </c>
      <c r="N282" s="15"/>
      <c r="O282" s="15"/>
      <c r="P282" s="15"/>
      <c r="Q282" s="15"/>
      <c r="R282" s="16"/>
    </row>
    <row r="283" spans="1:18" ht="60" customHeight="1" x14ac:dyDescent="0.15">
      <c r="A283" s="7" t="e">
        <f>VLOOKUP(B283,#REF!,75,FALSE)</f>
        <v>#REF!</v>
      </c>
      <c r="B283" s="8" t="s">
        <v>212</v>
      </c>
      <c r="C283" s="8" t="e">
        <f>VLOOKUP(B283,#REF!,76,FALSE)</f>
        <v>#REF!</v>
      </c>
      <c r="D283" s="8" t="e">
        <f t="shared" si="5"/>
        <v>#REF!</v>
      </c>
      <c r="E283" s="9" t="e">
        <f>VLOOKUP(B283,#REF!,9,FALSE)&amp;CHAR(10)&amp;(DBCS(VLOOKUP(B283,#REF!,11,FALSE))&amp;(DBCS(VLOOKUP(B283,#REF!,10,FALSE))))</f>
        <v>#REF!</v>
      </c>
      <c r="F283" s="9" t="e">
        <f>IF(VLOOKUP(B283,#REF!,63,FALSE)="01","航空自衛隊第２補給処調達部長　村岡　良雄","航空自衛隊第２補給処調達部長代理調達管理課長　奥山　英樹")</f>
        <v>#REF!</v>
      </c>
      <c r="G283" s="10" t="e">
        <f>DATEVALUE(VLOOKUP(B283,#REF!,21,FALSE))</f>
        <v>#REF!</v>
      </c>
      <c r="H283" s="9" t="e">
        <f>VLOOKUP(B283,#REF!,18,FALSE)&amp;CHAR(10)&amp;(VLOOKUP(B283,#REF!,19,FALSE))</f>
        <v>#REF!</v>
      </c>
      <c r="I283" s="11" t="e">
        <f>VLOOKUP(H283,#REF!,2,FALSE)</f>
        <v>#REF!</v>
      </c>
      <c r="J283" s="12" t="e">
        <f>VLOOKUP(B283,#REF!,67,FALSE)</f>
        <v>#REF!</v>
      </c>
      <c r="K283" s="13" t="e">
        <f>IF(OR((VLOOKUP(B283,#REF!,66,FALSE)="1"),(VLOOKUP(B283,#REF!,8,FALSE)="1")),"非公開",(VLOOKUP(B283,#REF!,30,"FALSE")))</f>
        <v>#REF!</v>
      </c>
      <c r="L283" s="13" t="e">
        <f>VLOOKUP(B283,#REF!,29,FALSE)</f>
        <v>#REF!</v>
      </c>
      <c r="M283" s="14" t="e">
        <f>IF(OR((VLOOKUP(B283,#REF!,66,FALSE)="1"),(VLOOKUP(B283,#REF!,8,FALSE)="1")),"非公開",(ROUNDDOWN(L283/K283,3)))</f>
        <v>#REF!</v>
      </c>
      <c r="N283" s="15"/>
      <c r="O283" s="15"/>
      <c r="P283" s="15"/>
      <c r="Q283" s="15"/>
      <c r="R283" s="16"/>
    </row>
    <row r="284" spans="1:18" ht="60" customHeight="1" x14ac:dyDescent="0.15">
      <c r="A284" s="7" t="e">
        <f>VLOOKUP(B284,#REF!,75,FALSE)</f>
        <v>#REF!</v>
      </c>
      <c r="B284" s="8" t="s">
        <v>213</v>
      </c>
      <c r="C284" s="8" t="e">
        <f>VLOOKUP(B284,#REF!,76,FALSE)</f>
        <v>#REF!</v>
      </c>
      <c r="D284" s="8" t="e">
        <f t="shared" si="5"/>
        <v>#REF!</v>
      </c>
      <c r="E284" s="9" t="e">
        <f>VLOOKUP(B284,#REF!,9,FALSE)&amp;CHAR(10)&amp;(DBCS(VLOOKUP(B284,#REF!,11,FALSE))&amp;(DBCS(VLOOKUP(B284,#REF!,10,FALSE))))</f>
        <v>#REF!</v>
      </c>
      <c r="F284" s="9" t="e">
        <f>IF(VLOOKUP(B284,#REF!,63,FALSE)="01","航空自衛隊第２補給処調達部長　村岡　良雄","航空自衛隊第２補給処調達部長代理調達管理課長　奥山　英樹")</f>
        <v>#REF!</v>
      </c>
      <c r="G284" s="10" t="e">
        <f>DATEVALUE(VLOOKUP(B284,#REF!,21,FALSE))</f>
        <v>#REF!</v>
      </c>
      <c r="H284" s="9" t="e">
        <f>VLOOKUP(B284,#REF!,18,FALSE)&amp;CHAR(10)&amp;(VLOOKUP(B284,#REF!,19,FALSE))</f>
        <v>#REF!</v>
      </c>
      <c r="I284" s="11" t="e">
        <f>VLOOKUP(H284,#REF!,2,FALSE)</f>
        <v>#REF!</v>
      </c>
      <c r="J284" s="12" t="e">
        <f>VLOOKUP(B284,#REF!,67,FALSE)</f>
        <v>#REF!</v>
      </c>
      <c r="K284" s="13" t="e">
        <f>IF(OR((VLOOKUP(B284,#REF!,66,FALSE)="1"),(VLOOKUP(B284,#REF!,8,FALSE)="1")),"非公開",(VLOOKUP(B284,#REF!,30,"FALSE")))</f>
        <v>#REF!</v>
      </c>
      <c r="L284" s="13" t="e">
        <f>VLOOKUP(B284,#REF!,29,FALSE)</f>
        <v>#REF!</v>
      </c>
      <c r="M284" s="14" t="e">
        <f>IF(OR((VLOOKUP(B284,#REF!,66,FALSE)="1"),(VLOOKUP(B284,#REF!,8,FALSE)="1")),"非公開",(ROUNDDOWN(L284/K284,3)))</f>
        <v>#REF!</v>
      </c>
      <c r="N284" s="15"/>
      <c r="O284" s="15"/>
      <c r="P284" s="15"/>
      <c r="Q284" s="15"/>
      <c r="R284" s="16"/>
    </row>
    <row r="285" spans="1:18" ht="60" customHeight="1" x14ac:dyDescent="0.15">
      <c r="A285" s="7" t="e">
        <f>VLOOKUP(B285,#REF!,75,FALSE)</f>
        <v>#REF!</v>
      </c>
      <c r="B285" s="8" t="s">
        <v>214</v>
      </c>
      <c r="C285" s="8" t="e">
        <f>VLOOKUP(B285,#REF!,76,FALSE)</f>
        <v>#REF!</v>
      </c>
      <c r="D285" s="8" t="e">
        <f t="shared" si="5"/>
        <v>#REF!</v>
      </c>
      <c r="E285" s="9" t="e">
        <f>VLOOKUP(B285,#REF!,9,FALSE)&amp;CHAR(10)&amp;(DBCS(VLOOKUP(B285,#REF!,11,FALSE))&amp;(DBCS(VLOOKUP(B285,#REF!,10,FALSE))))</f>
        <v>#REF!</v>
      </c>
      <c r="F285" s="9" t="e">
        <f>IF(VLOOKUP(B285,#REF!,63,FALSE)="01","航空自衛隊第２補給処調達部長　村岡　良雄","航空自衛隊第２補給処調達部長代理調達管理課長　奥山　英樹")</f>
        <v>#REF!</v>
      </c>
      <c r="G285" s="10" t="e">
        <f>DATEVALUE(VLOOKUP(B285,#REF!,21,FALSE))</f>
        <v>#REF!</v>
      </c>
      <c r="H285" s="9" t="e">
        <f>VLOOKUP(B285,#REF!,18,FALSE)&amp;CHAR(10)&amp;(VLOOKUP(B285,#REF!,19,FALSE))</f>
        <v>#REF!</v>
      </c>
      <c r="I285" s="11" t="e">
        <f>VLOOKUP(H285,#REF!,2,FALSE)</f>
        <v>#REF!</v>
      </c>
      <c r="J285" s="12" t="e">
        <f>VLOOKUP(B285,#REF!,67,FALSE)</f>
        <v>#REF!</v>
      </c>
      <c r="K285" s="13" t="e">
        <f>IF(OR((VLOOKUP(B285,#REF!,66,FALSE)="1"),(VLOOKUP(B285,#REF!,8,FALSE)="1")),"非公開",(VLOOKUP(B285,#REF!,30,"FALSE")))</f>
        <v>#REF!</v>
      </c>
      <c r="L285" s="13" t="e">
        <f>VLOOKUP(B285,#REF!,29,FALSE)</f>
        <v>#REF!</v>
      </c>
      <c r="M285" s="14" t="e">
        <f>IF(OR((VLOOKUP(B285,#REF!,66,FALSE)="1"),(VLOOKUP(B285,#REF!,8,FALSE)="1")),"非公開",(ROUNDDOWN(L285/K285,3)))</f>
        <v>#REF!</v>
      </c>
      <c r="N285" s="15"/>
      <c r="O285" s="15"/>
      <c r="P285" s="15"/>
      <c r="Q285" s="15"/>
      <c r="R285" s="16"/>
    </row>
    <row r="286" spans="1:18" ht="60" customHeight="1" x14ac:dyDescent="0.15">
      <c r="A286" s="7" t="e">
        <f>VLOOKUP(B286,#REF!,75,FALSE)</f>
        <v>#REF!</v>
      </c>
      <c r="B286" s="8" t="s">
        <v>215</v>
      </c>
      <c r="C286" s="8" t="e">
        <f>VLOOKUP(B286,#REF!,76,FALSE)</f>
        <v>#REF!</v>
      </c>
      <c r="D286" s="8" t="e">
        <f t="shared" si="5"/>
        <v>#REF!</v>
      </c>
      <c r="E286" s="9" t="e">
        <f>VLOOKUP(B286,#REF!,9,FALSE)&amp;CHAR(10)&amp;(DBCS(VLOOKUP(B286,#REF!,11,FALSE))&amp;(DBCS(VLOOKUP(B286,#REF!,10,FALSE))))</f>
        <v>#REF!</v>
      </c>
      <c r="F286" s="9" t="e">
        <f>IF(VLOOKUP(B286,#REF!,63,FALSE)="01","航空自衛隊第２補給処調達部長　村岡　良雄","航空自衛隊第２補給処調達部長代理調達管理課長　奥山　英樹")</f>
        <v>#REF!</v>
      </c>
      <c r="G286" s="10" t="e">
        <f>DATEVALUE(VLOOKUP(B286,#REF!,21,FALSE))</f>
        <v>#REF!</v>
      </c>
      <c r="H286" s="9" t="e">
        <f>VLOOKUP(B286,#REF!,18,FALSE)&amp;CHAR(10)&amp;(VLOOKUP(B286,#REF!,19,FALSE))</f>
        <v>#REF!</v>
      </c>
      <c r="I286" s="11" t="e">
        <f>VLOOKUP(H286,#REF!,2,FALSE)</f>
        <v>#REF!</v>
      </c>
      <c r="J286" s="12" t="e">
        <f>VLOOKUP(B286,#REF!,67,FALSE)</f>
        <v>#REF!</v>
      </c>
      <c r="K286" s="13" t="e">
        <f>IF(OR((VLOOKUP(B286,#REF!,66,FALSE)="1"),(VLOOKUP(B286,#REF!,8,FALSE)="1")),"非公開",(VLOOKUP(B286,#REF!,30,"FALSE")))</f>
        <v>#REF!</v>
      </c>
      <c r="L286" s="13" t="e">
        <f>VLOOKUP(B286,#REF!,29,FALSE)</f>
        <v>#REF!</v>
      </c>
      <c r="M286" s="14" t="e">
        <f>IF(OR((VLOOKUP(B286,#REF!,66,FALSE)="1"),(VLOOKUP(B286,#REF!,8,FALSE)="1")),"非公開",(ROUNDDOWN(L286/K286,3)))</f>
        <v>#REF!</v>
      </c>
      <c r="N286" s="15"/>
      <c r="O286" s="15"/>
      <c r="P286" s="15"/>
      <c r="Q286" s="15"/>
      <c r="R286" s="16"/>
    </row>
    <row r="287" spans="1:18" ht="60" customHeight="1" x14ac:dyDescent="0.15">
      <c r="A287" s="7" t="e">
        <f>VLOOKUP(B287,#REF!,75,FALSE)</f>
        <v>#REF!</v>
      </c>
      <c r="B287" s="8" t="s">
        <v>216</v>
      </c>
      <c r="C287" s="8" t="e">
        <f>VLOOKUP(B287,#REF!,76,FALSE)</f>
        <v>#REF!</v>
      </c>
      <c r="D287" s="8" t="e">
        <f t="shared" si="5"/>
        <v>#REF!</v>
      </c>
      <c r="E287" s="9" t="e">
        <f>VLOOKUP(B287,#REF!,9,FALSE)&amp;CHAR(10)&amp;(DBCS(VLOOKUP(B287,#REF!,11,FALSE))&amp;(DBCS(VLOOKUP(B287,#REF!,10,FALSE))))</f>
        <v>#REF!</v>
      </c>
      <c r="F287" s="9" t="e">
        <f>IF(VLOOKUP(B287,#REF!,63,FALSE)="01","航空自衛隊第２補給処調達部長　村岡　良雄","航空自衛隊第２補給処調達部長代理調達管理課長　奥山　英樹")</f>
        <v>#REF!</v>
      </c>
      <c r="G287" s="10" t="e">
        <f>DATEVALUE(VLOOKUP(B287,#REF!,21,FALSE))</f>
        <v>#REF!</v>
      </c>
      <c r="H287" s="9" t="e">
        <f>VLOOKUP(B287,#REF!,18,FALSE)&amp;CHAR(10)&amp;(VLOOKUP(B287,#REF!,19,FALSE))</f>
        <v>#REF!</v>
      </c>
      <c r="I287" s="11" t="e">
        <f>VLOOKUP(H287,#REF!,2,FALSE)</f>
        <v>#REF!</v>
      </c>
      <c r="J287" s="12" t="e">
        <f>VLOOKUP(B287,#REF!,67,FALSE)</f>
        <v>#REF!</v>
      </c>
      <c r="K287" s="13" t="e">
        <f>IF(OR((VLOOKUP(B287,#REF!,66,FALSE)="1"),(VLOOKUP(B287,#REF!,8,FALSE)="1")),"非公開",(VLOOKUP(B287,#REF!,30,"FALSE")))</f>
        <v>#REF!</v>
      </c>
      <c r="L287" s="13" t="e">
        <f>VLOOKUP(B287,#REF!,29,FALSE)</f>
        <v>#REF!</v>
      </c>
      <c r="M287" s="14" t="e">
        <f>IF(OR((VLOOKUP(B287,#REF!,66,FALSE)="1"),(VLOOKUP(B287,#REF!,8,FALSE)="1")),"非公開",(ROUNDDOWN(L287/K287,3)))</f>
        <v>#REF!</v>
      </c>
      <c r="N287" s="15"/>
      <c r="O287" s="15"/>
      <c r="P287" s="15"/>
      <c r="Q287" s="15"/>
      <c r="R287" s="16"/>
    </row>
    <row r="288" spans="1:18" ht="60" customHeight="1" x14ac:dyDescent="0.15">
      <c r="A288" s="7" t="e">
        <f>VLOOKUP(B288,#REF!,75,FALSE)</f>
        <v>#REF!</v>
      </c>
      <c r="B288" s="8" t="s">
        <v>217</v>
      </c>
      <c r="C288" s="8" t="e">
        <f>VLOOKUP(B288,#REF!,76,FALSE)</f>
        <v>#REF!</v>
      </c>
      <c r="D288" s="8" t="e">
        <f t="shared" si="5"/>
        <v>#REF!</v>
      </c>
      <c r="E288" s="9" t="e">
        <f>VLOOKUP(B288,#REF!,9,FALSE)&amp;CHAR(10)&amp;(DBCS(VLOOKUP(B288,#REF!,11,FALSE))&amp;(DBCS(VLOOKUP(B288,#REF!,10,FALSE))))</f>
        <v>#REF!</v>
      </c>
      <c r="F288" s="9" t="e">
        <f>IF(VLOOKUP(B288,#REF!,63,FALSE)="01","航空自衛隊第２補給処調達部長　村岡　良雄","航空自衛隊第２補給処調達部長代理調達管理課長　奥山　英樹")</f>
        <v>#REF!</v>
      </c>
      <c r="G288" s="10" t="e">
        <f>DATEVALUE(VLOOKUP(B288,#REF!,21,FALSE))</f>
        <v>#REF!</v>
      </c>
      <c r="H288" s="9" t="e">
        <f>VLOOKUP(B288,#REF!,18,FALSE)&amp;CHAR(10)&amp;(VLOOKUP(B288,#REF!,19,FALSE))</f>
        <v>#REF!</v>
      </c>
      <c r="I288" s="11" t="e">
        <f>VLOOKUP(H288,#REF!,2,FALSE)</f>
        <v>#REF!</v>
      </c>
      <c r="J288" s="12" t="e">
        <f>VLOOKUP(B288,#REF!,67,FALSE)</f>
        <v>#REF!</v>
      </c>
      <c r="K288" s="13" t="e">
        <f>IF(OR((VLOOKUP(B288,#REF!,66,FALSE)="1"),(VLOOKUP(B288,#REF!,8,FALSE)="1")),"非公開",(VLOOKUP(B288,#REF!,30,"FALSE")))</f>
        <v>#REF!</v>
      </c>
      <c r="L288" s="13" t="e">
        <f>VLOOKUP(B288,#REF!,29,FALSE)</f>
        <v>#REF!</v>
      </c>
      <c r="M288" s="14" t="e">
        <f>IF(OR((VLOOKUP(B288,#REF!,66,FALSE)="1"),(VLOOKUP(B288,#REF!,8,FALSE)="1")),"非公開",(ROUNDDOWN(L288/K288,3)))</f>
        <v>#REF!</v>
      </c>
      <c r="N288" s="15"/>
      <c r="O288" s="15"/>
      <c r="P288" s="15"/>
      <c r="Q288" s="15"/>
      <c r="R288" s="16"/>
    </row>
    <row r="289" spans="1:18" ht="60" customHeight="1" x14ac:dyDescent="0.15">
      <c r="A289" s="7" t="e">
        <f>VLOOKUP(B289,#REF!,75,FALSE)</f>
        <v>#REF!</v>
      </c>
      <c r="B289" s="8" t="s">
        <v>218</v>
      </c>
      <c r="C289" s="8" t="e">
        <f>VLOOKUP(B289,#REF!,76,FALSE)</f>
        <v>#REF!</v>
      </c>
      <c r="D289" s="8" t="e">
        <f t="shared" si="5"/>
        <v>#REF!</v>
      </c>
      <c r="E289" s="9" t="e">
        <f>VLOOKUP(B289,#REF!,9,FALSE)&amp;CHAR(10)&amp;(DBCS(VLOOKUP(B289,#REF!,11,FALSE))&amp;(DBCS(VLOOKUP(B289,#REF!,10,FALSE))))</f>
        <v>#REF!</v>
      </c>
      <c r="F289" s="9" t="e">
        <f>IF(VLOOKUP(B289,#REF!,63,FALSE)="01","航空自衛隊第２補給処調達部長　村岡　良雄","航空自衛隊第２補給処調達部長代理調達管理課長　奥山　英樹")</f>
        <v>#REF!</v>
      </c>
      <c r="G289" s="10" t="e">
        <f>DATEVALUE(VLOOKUP(B289,#REF!,21,FALSE))</f>
        <v>#REF!</v>
      </c>
      <c r="H289" s="9" t="e">
        <f>VLOOKUP(B289,#REF!,18,FALSE)&amp;CHAR(10)&amp;(VLOOKUP(B289,#REF!,19,FALSE))</f>
        <v>#REF!</v>
      </c>
      <c r="I289" s="11" t="e">
        <f>VLOOKUP(H289,#REF!,2,FALSE)</f>
        <v>#REF!</v>
      </c>
      <c r="J289" s="12" t="e">
        <f>VLOOKUP(B289,#REF!,67,FALSE)</f>
        <v>#REF!</v>
      </c>
      <c r="K289" s="13" t="e">
        <f>IF(OR((VLOOKUP(B289,#REF!,66,FALSE)="1"),(VLOOKUP(B289,#REF!,8,FALSE)="1")),"非公開",(VLOOKUP(B289,#REF!,30,"FALSE")))</f>
        <v>#REF!</v>
      </c>
      <c r="L289" s="13" t="e">
        <f>VLOOKUP(B289,#REF!,29,FALSE)</f>
        <v>#REF!</v>
      </c>
      <c r="M289" s="14" t="e">
        <f>IF(OR((VLOOKUP(B289,#REF!,66,FALSE)="1"),(VLOOKUP(B289,#REF!,8,FALSE)="1")),"非公開",(ROUNDDOWN(L289/K289,3)))</f>
        <v>#REF!</v>
      </c>
      <c r="N289" s="15"/>
      <c r="O289" s="15"/>
      <c r="P289" s="15"/>
      <c r="Q289" s="15"/>
      <c r="R289" s="16"/>
    </row>
    <row r="290" spans="1:18" ht="60" customHeight="1" x14ac:dyDescent="0.15">
      <c r="A290" s="7" t="e">
        <f>VLOOKUP(B290,#REF!,75,FALSE)</f>
        <v>#REF!</v>
      </c>
      <c r="B290" s="8" t="s">
        <v>219</v>
      </c>
      <c r="C290" s="8" t="e">
        <f>VLOOKUP(B290,#REF!,76,FALSE)</f>
        <v>#REF!</v>
      </c>
      <c r="D290" s="8" t="e">
        <f t="shared" si="5"/>
        <v>#REF!</v>
      </c>
      <c r="E290" s="9" t="e">
        <f>VLOOKUP(B290,#REF!,9,FALSE)&amp;CHAR(10)&amp;(DBCS(VLOOKUP(B290,#REF!,11,FALSE))&amp;(DBCS(VLOOKUP(B290,#REF!,10,FALSE))))</f>
        <v>#REF!</v>
      </c>
      <c r="F290" s="9" t="e">
        <f>IF(VLOOKUP(B290,#REF!,63,FALSE)="01","航空自衛隊第２補給処調達部長　村岡　良雄","航空自衛隊第２補給処調達部長代理調達管理課長　奥山　英樹")</f>
        <v>#REF!</v>
      </c>
      <c r="G290" s="10" t="e">
        <f>DATEVALUE(VLOOKUP(B290,#REF!,21,FALSE))</f>
        <v>#REF!</v>
      </c>
      <c r="H290" s="9" t="e">
        <f>VLOOKUP(B290,#REF!,18,FALSE)&amp;CHAR(10)&amp;(VLOOKUP(B290,#REF!,19,FALSE))</f>
        <v>#REF!</v>
      </c>
      <c r="I290" s="11" t="e">
        <f>VLOOKUP(H290,#REF!,2,FALSE)</f>
        <v>#REF!</v>
      </c>
      <c r="J290" s="12" t="e">
        <f>VLOOKUP(B290,#REF!,67,FALSE)</f>
        <v>#REF!</v>
      </c>
      <c r="K290" s="13" t="e">
        <f>IF(OR((VLOOKUP(B290,#REF!,66,FALSE)="1"),(VLOOKUP(B290,#REF!,8,FALSE)="1")),"非公開",(VLOOKUP(B290,#REF!,30,"FALSE")))</f>
        <v>#REF!</v>
      </c>
      <c r="L290" s="13" t="e">
        <f>VLOOKUP(B290,#REF!,29,FALSE)</f>
        <v>#REF!</v>
      </c>
      <c r="M290" s="14" t="e">
        <f>IF(OR((VLOOKUP(B290,#REF!,66,FALSE)="1"),(VLOOKUP(B290,#REF!,8,FALSE)="1")),"非公開",(ROUNDDOWN(L290/K290,3)))</f>
        <v>#REF!</v>
      </c>
      <c r="N290" s="15"/>
      <c r="O290" s="15"/>
      <c r="P290" s="15"/>
      <c r="Q290" s="15"/>
      <c r="R290" s="16"/>
    </row>
    <row r="291" spans="1:18" ht="60" customHeight="1" x14ac:dyDescent="0.15">
      <c r="A291" s="7" t="e">
        <f>VLOOKUP(B291,#REF!,75,FALSE)</f>
        <v>#REF!</v>
      </c>
      <c r="B291" s="8" t="s">
        <v>220</v>
      </c>
      <c r="C291" s="8" t="e">
        <f>VLOOKUP(B291,#REF!,76,FALSE)</f>
        <v>#REF!</v>
      </c>
      <c r="D291" s="8" t="e">
        <f t="shared" si="5"/>
        <v>#REF!</v>
      </c>
      <c r="E291" s="9" t="e">
        <f>VLOOKUP(B291,#REF!,9,FALSE)&amp;CHAR(10)&amp;(DBCS(VLOOKUP(B291,#REF!,11,FALSE))&amp;(DBCS(VLOOKUP(B291,#REF!,10,FALSE))))</f>
        <v>#REF!</v>
      </c>
      <c r="F291" s="9" t="e">
        <f>IF(VLOOKUP(B291,#REF!,63,FALSE)="01","航空自衛隊第２補給処調達部長　村岡　良雄","航空自衛隊第２補給処調達部長代理調達管理課長　奥山　英樹")</f>
        <v>#REF!</v>
      </c>
      <c r="G291" s="10" t="e">
        <f>DATEVALUE(VLOOKUP(B291,#REF!,21,FALSE))</f>
        <v>#REF!</v>
      </c>
      <c r="H291" s="9" t="e">
        <f>VLOOKUP(B291,#REF!,18,FALSE)&amp;CHAR(10)&amp;(VLOOKUP(B291,#REF!,19,FALSE))</f>
        <v>#REF!</v>
      </c>
      <c r="I291" s="11" t="e">
        <f>VLOOKUP(H291,#REF!,2,FALSE)</f>
        <v>#REF!</v>
      </c>
      <c r="J291" s="12" t="e">
        <f>VLOOKUP(B291,#REF!,67,FALSE)</f>
        <v>#REF!</v>
      </c>
      <c r="K291" s="13" t="e">
        <f>IF(OR((VLOOKUP(B291,#REF!,66,FALSE)="1"),(VLOOKUP(B291,#REF!,8,FALSE)="1")),"非公開",(VLOOKUP(B291,#REF!,30,"FALSE")))</f>
        <v>#REF!</v>
      </c>
      <c r="L291" s="13" t="e">
        <f>VLOOKUP(B291,#REF!,29,FALSE)</f>
        <v>#REF!</v>
      </c>
      <c r="M291" s="14" t="e">
        <f>IF(OR((VLOOKUP(B291,#REF!,66,FALSE)="1"),(VLOOKUP(B291,#REF!,8,FALSE)="1")),"非公開",(ROUNDDOWN(L291/K291,3)))</f>
        <v>#REF!</v>
      </c>
      <c r="N291" s="15"/>
      <c r="O291" s="15"/>
      <c r="P291" s="15"/>
      <c r="Q291" s="15"/>
      <c r="R291" s="16"/>
    </row>
    <row r="292" spans="1:18" ht="60" customHeight="1" x14ac:dyDescent="0.15">
      <c r="A292" s="7" t="e">
        <f>VLOOKUP(B292,#REF!,75,FALSE)</f>
        <v>#REF!</v>
      </c>
      <c r="B292" s="8" t="s">
        <v>221</v>
      </c>
      <c r="C292" s="8" t="e">
        <f>VLOOKUP(B292,#REF!,76,FALSE)</f>
        <v>#REF!</v>
      </c>
      <c r="D292" s="8" t="e">
        <f t="shared" si="5"/>
        <v>#REF!</v>
      </c>
      <c r="E292" s="9" t="e">
        <f>VLOOKUP(B292,#REF!,9,FALSE)&amp;CHAR(10)&amp;(DBCS(VLOOKUP(B292,#REF!,11,FALSE))&amp;(DBCS(VLOOKUP(B292,#REF!,10,FALSE))))</f>
        <v>#REF!</v>
      </c>
      <c r="F292" s="9" t="e">
        <f>IF(VLOOKUP(B292,#REF!,63,FALSE)="01","航空自衛隊第２補給処調達部長　村岡　良雄","航空自衛隊第２補給処調達部長代理調達管理課長　奥山　英樹")</f>
        <v>#REF!</v>
      </c>
      <c r="G292" s="10" t="e">
        <f>DATEVALUE(VLOOKUP(B292,#REF!,21,FALSE))</f>
        <v>#REF!</v>
      </c>
      <c r="H292" s="9" t="e">
        <f>VLOOKUP(B292,#REF!,18,FALSE)&amp;CHAR(10)&amp;(VLOOKUP(B292,#REF!,19,FALSE))</f>
        <v>#REF!</v>
      </c>
      <c r="I292" s="11" t="e">
        <f>VLOOKUP(H292,#REF!,2,FALSE)</f>
        <v>#REF!</v>
      </c>
      <c r="J292" s="12" t="e">
        <f>VLOOKUP(B292,#REF!,67,FALSE)</f>
        <v>#REF!</v>
      </c>
      <c r="K292" s="13" t="e">
        <f>IF(OR((VLOOKUP(B292,#REF!,66,FALSE)="1"),(VLOOKUP(B292,#REF!,8,FALSE)="1")),"非公開",(VLOOKUP(B292,#REF!,30,"FALSE")))</f>
        <v>#REF!</v>
      </c>
      <c r="L292" s="13" t="e">
        <f>VLOOKUP(B292,#REF!,29,FALSE)</f>
        <v>#REF!</v>
      </c>
      <c r="M292" s="14" t="e">
        <f>IF(OR((VLOOKUP(B292,#REF!,66,FALSE)="1"),(VLOOKUP(B292,#REF!,8,FALSE)="1")),"非公開",(ROUNDDOWN(L292/K292,3)))</f>
        <v>#REF!</v>
      </c>
      <c r="N292" s="15"/>
      <c r="O292" s="15"/>
      <c r="P292" s="15"/>
      <c r="Q292" s="15"/>
      <c r="R292" s="16"/>
    </row>
    <row r="293" spans="1:18" ht="60" customHeight="1" x14ac:dyDescent="0.15">
      <c r="A293" s="7" t="e">
        <f>VLOOKUP(B293,#REF!,75,FALSE)</f>
        <v>#REF!</v>
      </c>
      <c r="B293" s="8" t="s">
        <v>222</v>
      </c>
      <c r="C293" s="8" t="e">
        <f>VLOOKUP(B293,#REF!,76,FALSE)</f>
        <v>#REF!</v>
      </c>
      <c r="D293" s="8" t="e">
        <f t="shared" si="5"/>
        <v>#REF!</v>
      </c>
      <c r="E293" s="9" t="e">
        <f>VLOOKUP(B293,#REF!,9,FALSE)&amp;CHAR(10)&amp;(DBCS(VLOOKUP(B293,#REF!,11,FALSE))&amp;(DBCS(VLOOKUP(B293,#REF!,10,FALSE))))</f>
        <v>#REF!</v>
      </c>
      <c r="F293" s="9" t="e">
        <f>IF(VLOOKUP(B293,#REF!,63,FALSE)="01","航空自衛隊第２補給処調達部長　村岡　良雄","航空自衛隊第２補給処調達部長代理調達管理課長　奥山　英樹")</f>
        <v>#REF!</v>
      </c>
      <c r="G293" s="10" t="e">
        <f>DATEVALUE(VLOOKUP(B293,#REF!,21,FALSE))</f>
        <v>#REF!</v>
      </c>
      <c r="H293" s="9" t="e">
        <f>VLOOKUP(B293,#REF!,18,FALSE)&amp;CHAR(10)&amp;(VLOOKUP(B293,#REF!,19,FALSE))</f>
        <v>#REF!</v>
      </c>
      <c r="I293" s="11" t="e">
        <f>VLOOKUP(H293,#REF!,2,FALSE)</f>
        <v>#REF!</v>
      </c>
      <c r="J293" s="12" t="e">
        <f>VLOOKUP(B293,#REF!,67,FALSE)</f>
        <v>#REF!</v>
      </c>
      <c r="K293" s="13" t="e">
        <f>IF(OR((VLOOKUP(B293,#REF!,66,FALSE)="1"),(VLOOKUP(B293,#REF!,8,FALSE)="1")),"非公開",(VLOOKUP(B293,#REF!,30,"FALSE")))</f>
        <v>#REF!</v>
      </c>
      <c r="L293" s="13" t="e">
        <f>VLOOKUP(B293,#REF!,29,FALSE)</f>
        <v>#REF!</v>
      </c>
      <c r="M293" s="14" t="e">
        <f>IF(OR((VLOOKUP(B293,#REF!,66,FALSE)="1"),(VLOOKUP(B293,#REF!,8,FALSE)="1")),"非公開",(ROUNDDOWN(L293/K293,3)))</f>
        <v>#REF!</v>
      </c>
      <c r="N293" s="15"/>
      <c r="O293" s="15"/>
      <c r="P293" s="15"/>
      <c r="Q293" s="15"/>
      <c r="R293" s="16"/>
    </row>
    <row r="294" spans="1:18" ht="60" customHeight="1" x14ac:dyDescent="0.15">
      <c r="A294" s="7" t="e">
        <f>VLOOKUP(B294,#REF!,75,FALSE)</f>
        <v>#REF!</v>
      </c>
      <c r="B294" s="8" t="s">
        <v>223</v>
      </c>
      <c r="C294" s="8" t="e">
        <f>VLOOKUP(B294,#REF!,76,FALSE)</f>
        <v>#REF!</v>
      </c>
      <c r="D294" s="8" t="e">
        <f t="shared" si="5"/>
        <v>#REF!</v>
      </c>
      <c r="E294" s="9" t="e">
        <f>VLOOKUP(B294,#REF!,9,FALSE)&amp;CHAR(10)&amp;(DBCS(VLOOKUP(B294,#REF!,11,FALSE))&amp;(DBCS(VLOOKUP(B294,#REF!,10,FALSE))))</f>
        <v>#REF!</v>
      </c>
      <c r="F294" s="9" t="e">
        <f>IF(VLOOKUP(B294,#REF!,63,FALSE)="01","航空自衛隊第２補給処調達部長　村岡　良雄","航空自衛隊第２補給処調達部長代理調達管理課長　奥山　英樹")</f>
        <v>#REF!</v>
      </c>
      <c r="G294" s="10" t="e">
        <f>DATEVALUE(VLOOKUP(B294,#REF!,21,FALSE))</f>
        <v>#REF!</v>
      </c>
      <c r="H294" s="9" t="e">
        <f>VLOOKUP(B294,#REF!,18,FALSE)&amp;CHAR(10)&amp;(VLOOKUP(B294,#REF!,19,FALSE))</f>
        <v>#REF!</v>
      </c>
      <c r="I294" s="11" t="e">
        <f>VLOOKUP(H294,#REF!,2,FALSE)</f>
        <v>#REF!</v>
      </c>
      <c r="J294" s="12" t="e">
        <f>VLOOKUP(B294,#REF!,67,FALSE)</f>
        <v>#REF!</v>
      </c>
      <c r="K294" s="13" t="e">
        <f>IF(OR((VLOOKUP(B294,#REF!,66,FALSE)="1"),(VLOOKUP(B294,#REF!,8,FALSE)="1")),"非公開",(VLOOKUP(B294,#REF!,30,"FALSE")))</f>
        <v>#REF!</v>
      </c>
      <c r="L294" s="13" t="e">
        <f>VLOOKUP(B294,#REF!,29,FALSE)</f>
        <v>#REF!</v>
      </c>
      <c r="M294" s="14" t="e">
        <f>IF(OR((VLOOKUP(B294,#REF!,66,FALSE)="1"),(VLOOKUP(B294,#REF!,8,FALSE)="1")),"非公開",(ROUNDDOWN(L294/K294,3)))</f>
        <v>#REF!</v>
      </c>
      <c r="N294" s="15"/>
      <c r="O294" s="15"/>
      <c r="P294" s="15"/>
      <c r="Q294" s="15"/>
      <c r="R294" s="16"/>
    </row>
    <row r="295" spans="1:18" ht="60" customHeight="1" x14ac:dyDescent="0.15">
      <c r="A295" s="7" t="e">
        <f>VLOOKUP(B295,#REF!,75,FALSE)</f>
        <v>#REF!</v>
      </c>
      <c r="B295" s="8" t="s">
        <v>224</v>
      </c>
      <c r="C295" s="8" t="e">
        <f>VLOOKUP(B295,#REF!,76,FALSE)</f>
        <v>#REF!</v>
      </c>
      <c r="D295" s="8" t="e">
        <f t="shared" si="5"/>
        <v>#REF!</v>
      </c>
      <c r="E295" s="9" t="e">
        <f>VLOOKUP(B295,#REF!,9,FALSE)&amp;CHAR(10)&amp;(DBCS(VLOOKUP(B295,#REF!,11,FALSE))&amp;(DBCS(VLOOKUP(B295,#REF!,10,FALSE))))</f>
        <v>#REF!</v>
      </c>
      <c r="F295" s="9" t="e">
        <f>IF(VLOOKUP(B295,#REF!,63,FALSE)="01","航空自衛隊第２補給処調達部長　村岡　良雄","航空自衛隊第２補給処調達部長代理調達管理課長　奥山　英樹")</f>
        <v>#REF!</v>
      </c>
      <c r="G295" s="10" t="e">
        <f>DATEVALUE(VLOOKUP(B295,#REF!,21,FALSE))</f>
        <v>#REF!</v>
      </c>
      <c r="H295" s="9" t="e">
        <f>VLOOKUP(B295,#REF!,18,FALSE)&amp;CHAR(10)&amp;(VLOOKUP(B295,#REF!,19,FALSE))</f>
        <v>#REF!</v>
      </c>
      <c r="I295" s="11" t="e">
        <f>VLOOKUP(H295,#REF!,2,FALSE)</f>
        <v>#REF!</v>
      </c>
      <c r="J295" s="12" t="e">
        <f>VLOOKUP(B295,#REF!,67,FALSE)</f>
        <v>#REF!</v>
      </c>
      <c r="K295" s="13" t="e">
        <f>IF(OR((VLOOKUP(B295,#REF!,66,FALSE)="1"),(VLOOKUP(B295,#REF!,8,FALSE)="1")),"非公開",(VLOOKUP(B295,#REF!,30,"FALSE")))</f>
        <v>#REF!</v>
      </c>
      <c r="L295" s="13" t="e">
        <f>VLOOKUP(B295,#REF!,29,FALSE)</f>
        <v>#REF!</v>
      </c>
      <c r="M295" s="14" t="e">
        <f>IF(OR((VLOOKUP(B295,#REF!,66,FALSE)="1"),(VLOOKUP(B295,#REF!,8,FALSE)="1")),"非公開",(ROUNDDOWN(L295/K295,3)))</f>
        <v>#REF!</v>
      </c>
      <c r="N295" s="15"/>
      <c r="O295" s="15"/>
      <c r="P295" s="15"/>
      <c r="Q295" s="15"/>
      <c r="R295" s="16"/>
    </row>
    <row r="296" spans="1:18" ht="60" customHeight="1" x14ac:dyDescent="0.15">
      <c r="A296" s="7" t="e">
        <f>VLOOKUP(B296,#REF!,75,FALSE)</f>
        <v>#REF!</v>
      </c>
      <c r="B296" s="8" t="s">
        <v>225</v>
      </c>
      <c r="C296" s="8" t="e">
        <f>VLOOKUP(B296,#REF!,76,FALSE)</f>
        <v>#REF!</v>
      </c>
      <c r="D296" s="8" t="e">
        <f t="shared" si="5"/>
        <v>#REF!</v>
      </c>
      <c r="E296" s="9" t="e">
        <f>VLOOKUP(B296,#REF!,9,FALSE)&amp;CHAR(10)&amp;(DBCS(VLOOKUP(B296,#REF!,11,FALSE))&amp;(DBCS(VLOOKUP(B296,#REF!,10,FALSE))))</f>
        <v>#REF!</v>
      </c>
      <c r="F296" s="9" t="e">
        <f>IF(VLOOKUP(B296,#REF!,63,FALSE)="01","航空自衛隊第２補給処調達部長　村岡　良雄","航空自衛隊第２補給処調達部長代理調達管理課長　奥山　英樹")</f>
        <v>#REF!</v>
      </c>
      <c r="G296" s="10" t="e">
        <f>DATEVALUE(VLOOKUP(B296,#REF!,21,FALSE))</f>
        <v>#REF!</v>
      </c>
      <c r="H296" s="9" t="e">
        <f>VLOOKUP(B296,#REF!,18,FALSE)&amp;CHAR(10)&amp;(VLOOKUP(B296,#REF!,19,FALSE))</f>
        <v>#REF!</v>
      </c>
      <c r="I296" s="11" t="e">
        <f>VLOOKUP(H296,#REF!,2,FALSE)</f>
        <v>#REF!</v>
      </c>
      <c r="J296" s="12" t="e">
        <f>VLOOKUP(B296,#REF!,67,FALSE)</f>
        <v>#REF!</v>
      </c>
      <c r="K296" s="13" t="e">
        <f>IF(OR((VLOOKUP(B296,#REF!,66,FALSE)="1"),(VLOOKUP(B296,#REF!,8,FALSE)="1")),"非公開",(VLOOKUP(B296,#REF!,30,"FALSE")))</f>
        <v>#REF!</v>
      </c>
      <c r="L296" s="13" t="e">
        <f>VLOOKUP(B296,#REF!,29,FALSE)</f>
        <v>#REF!</v>
      </c>
      <c r="M296" s="14" t="e">
        <f>IF(OR((VLOOKUP(B296,#REF!,66,FALSE)="1"),(VLOOKUP(B296,#REF!,8,FALSE)="1")),"非公開",(ROUNDDOWN(L296/K296,3)))</f>
        <v>#REF!</v>
      </c>
      <c r="N296" s="15"/>
      <c r="O296" s="15"/>
      <c r="P296" s="15"/>
      <c r="Q296" s="15"/>
      <c r="R296" s="16"/>
    </row>
    <row r="297" spans="1:18" ht="60" customHeight="1" x14ac:dyDescent="0.15">
      <c r="A297" s="7" t="e">
        <f>VLOOKUP(B297,#REF!,75,FALSE)</f>
        <v>#REF!</v>
      </c>
      <c r="B297" s="8" t="s">
        <v>38</v>
      </c>
      <c r="C297" s="8" t="e">
        <f>VLOOKUP(B297,#REF!,76,FALSE)</f>
        <v>#REF!</v>
      </c>
      <c r="D297" s="8" t="e">
        <f t="shared" si="5"/>
        <v>#REF!</v>
      </c>
      <c r="E297" s="9" t="e">
        <f>VLOOKUP(B297,#REF!,9,FALSE)&amp;CHAR(10)&amp;(DBCS(VLOOKUP(B297,#REF!,11,FALSE))&amp;(DBCS(VLOOKUP(B297,#REF!,10,FALSE))))</f>
        <v>#REF!</v>
      </c>
      <c r="F297" s="9" t="e">
        <f>IF(VLOOKUP(B297,#REF!,63,FALSE)="01","航空自衛隊第２補給処調達部長　村岡　良雄","航空自衛隊第２補給処調達部長代理調達管理課長　奥山　英樹")</f>
        <v>#REF!</v>
      </c>
      <c r="G297" s="10" t="e">
        <f>DATEVALUE(VLOOKUP(B297,#REF!,21,FALSE))</f>
        <v>#REF!</v>
      </c>
      <c r="H297" s="9" t="e">
        <f>VLOOKUP(B297,#REF!,18,FALSE)&amp;CHAR(10)&amp;(VLOOKUP(B297,#REF!,19,FALSE))</f>
        <v>#REF!</v>
      </c>
      <c r="I297" s="11" t="e">
        <f>VLOOKUP(H297,#REF!,2,FALSE)</f>
        <v>#REF!</v>
      </c>
      <c r="J297" s="12" t="e">
        <f>VLOOKUP(B297,#REF!,67,FALSE)</f>
        <v>#REF!</v>
      </c>
      <c r="K297" s="13" t="e">
        <f>IF(OR((VLOOKUP(B297,#REF!,66,FALSE)="1"),(VLOOKUP(B297,#REF!,8,FALSE)="1")),"非公開",(VLOOKUP(B297,#REF!,30,"FALSE")))</f>
        <v>#REF!</v>
      </c>
      <c r="L297" s="13" t="e">
        <f>VLOOKUP(B297,#REF!,29,FALSE)</f>
        <v>#REF!</v>
      </c>
      <c r="M297" s="14" t="e">
        <f>IF(OR((VLOOKUP(B297,#REF!,66,FALSE)="1"),(VLOOKUP(B297,#REF!,8,FALSE)="1")),"非公開",(ROUNDDOWN(L297/K297,3)))</f>
        <v>#REF!</v>
      </c>
      <c r="N297" s="15"/>
      <c r="O297" s="15"/>
      <c r="P297" s="15"/>
      <c r="Q297" s="15"/>
      <c r="R297" s="16"/>
    </row>
    <row r="298" spans="1:18" ht="60" customHeight="1" x14ac:dyDescent="0.15">
      <c r="A298" s="7" t="e">
        <f>VLOOKUP(B298,#REF!,75,FALSE)</f>
        <v>#REF!</v>
      </c>
      <c r="B298" s="8" t="s">
        <v>226</v>
      </c>
      <c r="C298" s="8" t="e">
        <f>VLOOKUP(B298,#REF!,76,FALSE)</f>
        <v>#REF!</v>
      </c>
      <c r="D298" s="8" t="e">
        <f t="shared" si="5"/>
        <v>#REF!</v>
      </c>
      <c r="E298" s="9" t="e">
        <f>VLOOKUP(B298,#REF!,9,FALSE)&amp;CHAR(10)&amp;(DBCS(VLOOKUP(B298,#REF!,11,FALSE))&amp;(DBCS(VLOOKUP(B298,#REF!,10,FALSE))))</f>
        <v>#REF!</v>
      </c>
      <c r="F298" s="9" t="e">
        <f>IF(VLOOKUP(B298,#REF!,63,FALSE)="01","航空自衛隊第２補給処調達部長　村岡　良雄","航空自衛隊第２補給処調達部長代理調達管理課長　奥山　英樹")</f>
        <v>#REF!</v>
      </c>
      <c r="G298" s="10" t="e">
        <f>DATEVALUE(VLOOKUP(B298,#REF!,21,FALSE))</f>
        <v>#REF!</v>
      </c>
      <c r="H298" s="9" t="e">
        <f>VLOOKUP(B298,#REF!,18,FALSE)&amp;CHAR(10)&amp;(VLOOKUP(B298,#REF!,19,FALSE))</f>
        <v>#REF!</v>
      </c>
      <c r="I298" s="11" t="e">
        <f>VLOOKUP(H298,#REF!,2,FALSE)</f>
        <v>#REF!</v>
      </c>
      <c r="J298" s="12" t="e">
        <f>VLOOKUP(B298,#REF!,67,FALSE)</f>
        <v>#REF!</v>
      </c>
      <c r="K298" s="13" t="e">
        <f>IF(OR((VLOOKUP(B298,#REF!,66,FALSE)="1"),(VLOOKUP(B298,#REF!,8,FALSE)="1")),"非公開",(VLOOKUP(B298,#REF!,30,"FALSE")))</f>
        <v>#REF!</v>
      </c>
      <c r="L298" s="13" t="e">
        <f>VLOOKUP(B298,#REF!,29,FALSE)</f>
        <v>#REF!</v>
      </c>
      <c r="M298" s="14" t="e">
        <f>IF(OR((VLOOKUP(B298,#REF!,66,FALSE)="1"),(VLOOKUP(B298,#REF!,8,FALSE)="1")),"非公開",(ROUNDDOWN(L298/K298,3)))</f>
        <v>#REF!</v>
      </c>
      <c r="N298" s="15"/>
      <c r="O298" s="15"/>
      <c r="P298" s="15"/>
      <c r="Q298" s="15"/>
      <c r="R298" s="16"/>
    </row>
    <row r="299" spans="1:18" ht="60" customHeight="1" x14ac:dyDescent="0.15">
      <c r="A299" s="7" t="e">
        <f>VLOOKUP(B299,#REF!,75,FALSE)</f>
        <v>#REF!</v>
      </c>
      <c r="B299" s="8" t="s">
        <v>227</v>
      </c>
      <c r="C299" s="8" t="e">
        <f>VLOOKUP(B299,#REF!,76,FALSE)</f>
        <v>#REF!</v>
      </c>
      <c r="D299" s="8" t="e">
        <f t="shared" si="5"/>
        <v>#REF!</v>
      </c>
      <c r="E299" s="9" t="e">
        <f>VLOOKUP(B299,#REF!,9,FALSE)&amp;CHAR(10)&amp;(DBCS(VLOOKUP(B299,#REF!,11,FALSE))&amp;(DBCS(VLOOKUP(B299,#REF!,10,FALSE))))</f>
        <v>#REF!</v>
      </c>
      <c r="F299" s="9" t="e">
        <f>IF(VLOOKUP(B299,#REF!,63,FALSE)="01","航空自衛隊第２補給処調達部長　村岡　良雄","航空自衛隊第２補給処調達部長代理調達管理課長　奥山　英樹")</f>
        <v>#REF!</v>
      </c>
      <c r="G299" s="10" t="e">
        <f>DATEVALUE(VLOOKUP(B299,#REF!,21,FALSE))</f>
        <v>#REF!</v>
      </c>
      <c r="H299" s="9" t="e">
        <f>VLOOKUP(B299,#REF!,18,FALSE)&amp;CHAR(10)&amp;(VLOOKUP(B299,#REF!,19,FALSE))</f>
        <v>#REF!</v>
      </c>
      <c r="I299" s="11" t="e">
        <f>VLOOKUP(H299,#REF!,2,FALSE)</f>
        <v>#REF!</v>
      </c>
      <c r="J299" s="12" t="e">
        <f>VLOOKUP(B299,#REF!,67,FALSE)</f>
        <v>#REF!</v>
      </c>
      <c r="K299" s="13" t="e">
        <f>IF(OR((VLOOKUP(B299,#REF!,66,FALSE)="1"),(VLOOKUP(B299,#REF!,8,FALSE)="1")),"非公開",(VLOOKUP(B299,#REF!,30,"FALSE")))</f>
        <v>#REF!</v>
      </c>
      <c r="L299" s="13" t="e">
        <f>VLOOKUP(B299,#REF!,29,FALSE)</f>
        <v>#REF!</v>
      </c>
      <c r="M299" s="14" t="e">
        <f>IF(OR((VLOOKUP(B299,#REF!,66,FALSE)="1"),(VLOOKUP(B299,#REF!,8,FALSE)="1")),"非公開",(ROUNDDOWN(L299/K299,3)))</f>
        <v>#REF!</v>
      </c>
      <c r="N299" s="15"/>
      <c r="O299" s="15"/>
      <c r="P299" s="15"/>
      <c r="Q299" s="15"/>
      <c r="R299" s="16"/>
    </row>
    <row r="300" spans="1:18" ht="60" customHeight="1" x14ac:dyDescent="0.15">
      <c r="A300" s="7" t="e">
        <f>VLOOKUP(B300,#REF!,75,FALSE)</f>
        <v>#REF!</v>
      </c>
      <c r="B300" s="8" t="s">
        <v>228</v>
      </c>
      <c r="C300" s="8" t="e">
        <f>VLOOKUP(B300,#REF!,76,FALSE)</f>
        <v>#REF!</v>
      </c>
      <c r="D300" s="8" t="e">
        <f t="shared" si="5"/>
        <v>#REF!</v>
      </c>
      <c r="E300" s="9" t="e">
        <f>VLOOKUP(B300,#REF!,9,FALSE)&amp;CHAR(10)&amp;(DBCS(VLOOKUP(B300,#REF!,11,FALSE))&amp;(DBCS(VLOOKUP(B300,#REF!,10,FALSE))))</f>
        <v>#REF!</v>
      </c>
      <c r="F300" s="9" t="e">
        <f>IF(VLOOKUP(B300,#REF!,63,FALSE)="01","航空自衛隊第２補給処調達部長　村岡　良雄","航空自衛隊第２補給処調達部長代理調達管理課長　奥山　英樹")</f>
        <v>#REF!</v>
      </c>
      <c r="G300" s="10" t="e">
        <f>DATEVALUE(VLOOKUP(B300,#REF!,21,FALSE))</f>
        <v>#REF!</v>
      </c>
      <c r="H300" s="9" t="e">
        <f>VLOOKUP(B300,#REF!,18,FALSE)&amp;CHAR(10)&amp;(VLOOKUP(B300,#REF!,19,FALSE))</f>
        <v>#REF!</v>
      </c>
      <c r="I300" s="11" t="e">
        <f>VLOOKUP(H300,#REF!,2,FALSE)</f>
        <v>#REF!</v>
      </c>
      <c r="J300" s="12" t="e">
        <f>VLOOKUP(B300,#REF!,67,FALSE)</f>
        <v>#REF!</v>
      </c>
      <c r="K300" s="13" t="e">
        <f>IF(OR((VLOOKUP(B300,#REF!,66,FALSE)="1"),(VLOOKUP(B300,#REF!,8,FALSE)="1")),"非公開",(VLOOKUP(B300,#REF!,30,"FALSE")))</f>
        <v>#REF!</v>
      </c>
      <c r="L300" s="13" t="e">
        <f>VLOOKUP(B300,#REF!,29,FALSE)</f>
        <v>#REF!</v>
      </c>
      <c r="M300" s="14" t="e">
        <f>IF(OR((VLOOKUP(B300,#REF!,66,FALSE)="1"),(VLOOKUP(B300,#REF!,8,FALSE)="1")),"非公開",(ROUNDDOWN(L300/K300,3)))</f>
        <v>#REF!</v>
      </c>
      <c r="N300" s="15"/>
      <c r="O300" s="15"/>
      <c r="P300" s="15"/>
      <c r="Q300" s="15"/>
      <c r="R300" s="16"/>
    </row>
    <row r="301" spans="1:18" ht="60" customHeight="1" x14ac:dyDescent="0.15">
      <c r="A301" s="7" t="e">
        <f>VLOOKUP(B301,#REF!,75,FALSE)</f>
        <v>#REF!</v>
      </c>
      <c r="B301" s="8" t="s">
        <v>229</v>
      </c>
      <c r="C301" s="8" t="e">
        <f>VLOOKUP(B301,#REF!,76,FALSE)</f>
        <v>#REF!</v>
      </c>
      <c r="D301" s="8" t="e">
        <f t="shared" si="5"/>
        <v>#REF!</v>
      </c>
      <c r="E301" s="9" t="e">
        <f>VLOOKUP(B301,#REF!,9,FALSE)&amp;CHAR(10)&amp;(DBCS(VLOOKUP(B301,#REF!,11,FALSE))&amp;(DBCS(VLOOKUP(B301,#REF!,10,FALSE))))</f>
        <v>#REF!</v>
      </c>
      <c r="F301" s="9" t="e">
        <f>IF(VLOOKUP(B301,#REF!,63,FALSE)="01","航空自衛隊第２補給処調達部長　村岡　良雄","航空自衛隊第２補給処調達部長代理調達管理課長　奥山　英樹")</f>
        <v>#REF!</v>
      </c>
      <c r="G301" s="10" t="e">
        <f>DATEVALUE(VLOOKUP(B301,#REF!,21,FALSE))</f>
        <v>#REF!</v>
      </c>
      <c r="H301" s="9" t="e">
        <f>VLOOKUP(B301,#REF!,18,FALSE)&amp;CHAR(10)&amp;(VLOOKUP(B301,#REF!,19,FALSE))</f>
        <v>#REF!</v>
      </c>
      <c r="I301" s="11" t="e">
        <f>VLOOKUP(H301,#REF!,2,FALSE)</f>
        <v>#REF!</v>
      </c>
      <c r="J301" s="12" t="e">
        <f>VLOOKUP(B301,#REF!,67,FALSE)</f>
        <v>#REF!</v>
      </c>
      <c r="K301" s="13" t="e">
        <f>IF(OR((VLOOKUP(B301,#REF!,66,FALSE)="1"),(VLOOKUP(B301,#REF!,8,FALSE)="1")),"非公開",(VLOOKUP(B301,#REF!,30,"FALSE")))</f>
        <v>#REF!</v>
      </c>
      <c r="L301" s="13" t="e">
        <f>VLOOKUP(B301,#REF!,29,FALSE)</f>
        <v>#REF!</v>
      </c>
      <c r="M301" s="14" t="e">
        <f>IF(OR((VLOOKUP(B301,#REF!,66,FALSE)="1"),(VLOOKUP(B301,#REF!,8,FALSE)="1")),"非公開",(ROUNDDOWN(L301/K301,3)))</f>
        <v>#REF!</v>
      </c>
      <c r="N301" s="15"/>
      <c r="O301" s="15"/>
      <c r="P301" s="15"/>
      <c r="Q301" s="15"/>
      <c r="R301" s="16"/>
    </row>
    <row r="302" spans="1:18" ht="60" customHeight="1" x14ac:dyDescent="0.15">
      <c r="A302" s="7" t="e">
        <f>VLOOKUP(B302,#REF!,75,FALSE)</f>
        <v>#REF!</v>
      </c>
      <c r="B302" s="8" t="s">
        <v>230</v>
      </c>
      <c r="C302" s="8" t="e">
        <f>VLOOKUP(B302,#REF!,76,FALSE)</f>
        <v>#REF!</v>
      </c>
      <c r="D302" s="8" t="e">
        <f t="shared" si="5"/>
        <v>#REF!</v>
      </c>
      <c r="E302" s="9" t="e">
        <f>VLOOKUP(B302,#REF!,9,FALSE)&amp;CHAR(10)&amp;(DBCS(VLOOKUP(B302,#REF!,11,FALSE))&amp;(DBCS(VLOOKUP(B302,#REF!,10,FALSE))))</f>
        <v>#REF!</v>
      </c>
      <c r="F302" s="9" t="e">
        <f>IF(VLOOKUP(B302,#REF!,63,FALSE)="01","航空自衛隊第２補給処調達部長　村岡　良雄","航空自衛隊第２補給処調達部長代理調達管理課長　奥山　英樹")</f>
        <v>#REF!</v>
      </c>
      <c r="G302" s="10" t="e">
        <f>DATEVALUE(VLOOKUP(B302,#REF!,21,FALSE))</f>
        <v>#REF!</v>
      </c>
      <c r="H302" s="9" t="e">
        <f>VLOOKUP(B302,#REF!,18,FALSE)&amp;CHAR(10)&amp;(VLOOKUP(B302,#REF!,19,FALSE))</f>
        <v>#REF!</v>
      </c>
      <c r="I302" s="11" t="e">
        <f>VLOOKUP(H302,#REF!,2,FALSE)</f>
        <v>#REF!</v>
      </c>
      <c r="J302" s="12" t="e">
        <f>VLOOKUP(B302,#REF!,67,FALSE)</f>
        <v>#REF!</v>
      </c>
      <c r="K302" s="13" t="e">
        <f>IF(OR((VLOOKUP(B302,#REF!,66,FALSE)="1"),(VLOOKUP(B302,#REF!,8,FALSE)="1")),"非公開",(VLOOKUP(B302,#REF!,30,"FALSE")))</f>
        <v>#REF!</v>
      </c>
      <c r="L302" s="13" t="e">
        <f>VLOOKUP(B302,#REF!,29,FALSE)</f>
        <v>#REF!</v>
      </c>
      <c r="M302" s="14" t="e">
        <f>IF(OR((VLOOKUP(B302,#REF!,66,FALSE)="1"),(VLOOKUP(B302,#REF!,8,FALSE)="1")),"非公開",(ROUNDDOWN(L302/K302,3)))</f>
        <v>#REF!</v>
      </c>
      <c r="N302" s="15"/>
      <c r="O302" s="15"/>
      <c r="P302" s="15"/>
      <c r="Q302" s="15"/>
      <c r="R302" s="16"/>
    </row>
    <row r="303" spans="1:18" ht="60" customHeight="1" x14ac:dyDescent="0.15">
      <c r="A303" s="7" t="e">
        <f>VLOOKUP(B303,#REF!,75,FALSE)</f>
        <v>#REF!</v>
      </c>
      <c r="B303" s="8" t="s">
        <v>39</v>
      </c>
      <c r="C303" s="8" t="e">
        <f>VLOOKUP(B303,#REF!,76,FALSE)</f>
        <v>#REF!</v>
      </c>
      <c r="D303" s="8" t="e">
        <f t="shared" si="5"/>
        <v>#REF!</v>
      </c>
      <c r="E303" s="9" t="e">
        <f>VLOOKUP(B303,#REF!,9,FALSE)&amp;CHAR(10)&amp;(DBCS(VLOOKUP(B303,#REF!,11,FALSE))&amp;(DBCS(VLOOKUP(B303,#REF!,10,FALSE))))</f>
        <v>#REF!</v>
      </c>
      <c r="F303" s="9" t="e">
        <f>IF(VLOOKUP(B303,#REF!,63,FALSE)="01","航空自衛隊第２補給処調達部長　村岡　良雄","航空自衛隊第２補給処調達部長代理調達管理課長　奥山　英樹")</f>
        <v>#REF!</v>
      </c>
      <c r="G303" s="10" t="e">
        <f>DATEVALUE(VLOOKUP(B303,#REF!,21,FALSE))</f>
        <v>#REF!</v>
      </c>
      <c r="H303" s="9" t="e">
        <f>VLOOKUP(B303,#REF!,18,FALSE)&amp;CHAR(10)&amp;(VLOOKUP(B303,#REF!,19,FALSE))</f>
        <v>#REF!</v>
      </c>
      <c r="I303" s="11" t="e">
        <f>VLOOKUP(H303,#REF!,2,FALSE)</f>
        <v>#REF!</v>
      </c>
      <c r="J303" s="12" t="e">
        <f>VLOOKUP(B303,#REF!,67,FALSE)</f>
        <v>#REF!</v>
      </c>
      <c r="K303" s="13" t="e">
        <f>IF(OR((VLOOKUP(B303,#REF!,66,FALSE)="1"),(VLOOKUP(B303,#REF!,8,FALSE)="1")),"非公開",(VLOOKUP(B303,#REF!,30,"FALSE")))</f>
        <v>#REF!</v>
      </c>
      <c r="L303" s="13" t="e">
        <f>VLOOKUP(B303,#REF!,29,FALSE)</f>
        <v>#REF!</v>
      </c>
      <c r="M303" s="14" t="e">
        <f>IF(OR((VLOOKUP(B303,#REF!,66,FALSE)="1"),(VLOOKUP(B303,#REF!,8,FALSE)="1")),"非公開",(ROUNDDOWN(L303/K303,3)))</f>
        <v>#REF!</v>
      </c>
      <c r="N303" s="15"/>
      <c r="O303" s="15"/>
      <c r="P303" s="15"/>
      <c r="Q303" s="15"/>
      <c r="R303" s="16"/>
    </row>
    <row r="304" spans="1:18" ht="60" customHeight="1" x14ac:dyDescent="0.15">
      <c r="A304" s="7" t="e">
        <f>VLOOKUP(B304,#REF!,75,FALSE)</f>
        <v>#REF!</v>
      </c>
      <c r="B304" s="8" t="s">
        <v>231</v>
      </c>
      <c r="C304" s="8" t="e">
        <f>VLOOKUP(B304,#REF!,76,FALSE)</f>
        <v>#REF!</v>
      </c>
      <c r="D304" s="8" t="e">
        <f t="shared" si="5"/>
        <v>#REF!</v>
      </c>
      <c r="E304" s="9" t="e">
        <f>VLOOKUP(B304,#REF!,9,FALSE)&amp;CHAR(10)&amp;(DBCS(VLOOKUP(B304,#REF!,11,FALSE))&amp;(DBCS(VLOOKUP(B304,#REF!,10,FALSE))))</f>
        <v>#REF!</v>
      </c>
      <c r="F304" s="9" t="e">
        <f>IF(VLOOKUP(B304,#REF!,63,FALSE)="01","航空自衛隊第２補給処調達部長　村岡　良雄","航空自衛隊第２補給処調達部長代理調達管理課長　奥山　英樹")</f>
        <v>#REF!</v>
      </c>
      <c r="G304" s="10" t="e">
        <f>DATEVALUE(VLOOKUP(B304,#REF!,21,FALSE))</f>
        <v>#REF!</v>
      </c>
      <c r="H304" s="9" t="e">
        <f>VLOOKUP(B304,#REF!,18,FALSE)&amp;CHAR(10)&amp;(VLOOKUP(B304,#REF!,19,FALSE))</f>
        <v>#REF!</v>
      </c>
      <c r="I304" s="11" t="e">
        <f>VLOOKUP(H304,#REF!,2,FALSE)</f>
        <v>#REF!</v>
      </c>
      <c r="J304" s="12" t="e">
        <f>VLOOKUP(B304,#REF!,67,FALSE)</f>
        <v>#REF!</v>
      </c>
      <c r="K304" s="13" t="e">
        <f>IF(OR((VLOOKUP(B304,#REF!,66,FALSE)="1"),(VLOOKUP(B304,#REF!,8,FALSE)="1")),"非公開",(VLOOKUP(B304,#REF!,30,"FALSE")))</f>
        <v>#REF!</v>
      </c>
      <c r="L304" s="13" t="e">
        <f>VLOOKUP(B304,#REF!,29,FALSE)</f>
        <v>#REF!</v>
      </c>
      <c r="M304" s="14" t="e">
        <f>IF(OR((VLOOKUP(B304,#REF!,66,FALSE)="1"),(VLOOKUP(B304,#REF!,8,FALSE)="1")),"非公開",(ROUNDDOWN(L304/K304,3)))</f>
        <v>#REF!</v>
      </c>
      <c r="N304" s="15"/>
      <c r="O304" s="15"/>
      <c r="P304" s="15"/>
      <c r="Q304" s="15"/>
      <c r="R304" s="16"/>
    </row>
    <row r="305" spans="1:18" ht="60" customHeight="1" x14ac:dyDescent="0.15">
      <c r="A305" s="7" t="e">
        <f>VLOOKUP(B305,#REF!,75,FALSE)</f>
        <v>#REF!</v>
      </c>
      <c r="B305" s="8" t="s">
        <v>232</v>
      </c>
      <c r="C305" s="8" t="e">
        <f>VLOOKUP(B305,#REF!,76,FALSE)</f>
        <v>#REF!</v>
      </c>
      <c r="D305" s="8" t="e">
        <f t="shared" si="5"/>
        <v>#REF!</v>
      </c>
      <c r="E305" s="9" t="e">
        <f>VLOOKUP(B305,#REF!,9,FALSE)&amp;CHAR(10)&amp;(DBCS(VLOOKUP(B305,#REF!,11,FALSE))&amp;(DBCS(VLOOKUP(B305,#REF!,10,FALSE))))</f>
        <v>#REF!</v>
      </c>
      <c r="F305" s="9" t="e">
        <f>IF(VLOOKUP(B305,#REF!,63,FALSE)="01","航空自衛隊第２補給処調達部長　村岡　良雄","航空自衛隊第２補給処調達部長代理調達管理課長　奥山　英樹")</f>
        <v>#REF!</v>
      </c>
      <c r="G305" s="10" t="e">
        <f>DATEVALUE(VLOOKUP(B305,#REF!,21,FALSE))</f>
        <v>#REF!</v>
      </c>
      <c r="H305" s="9" t="e">
        <f>VLOOKUP(B305,#REF!,18,FALSE)&amp;CHAR(10)&amp;(VLOOKUP(B305,#REF!,19,FALSE))</f>
        <v>#REF!</v>
      </c>
      <c r="I305" s="11" t="e">
        <f>VLOOKUP(H305,#REF!,2,FALSE)</f>
        <v>#REF!</v>
      </c>
      <c r="J305" s="12" t="e">
        <f>VLOOKUP(B305,#REF!,67,FALSE)</f>
        <v>#REF!</v>
      </c>
      <c r="K305" s="13" t="e">
        <f>IF(OR((VLOOKUP(B305,#REF!,66,FALSE)="1"),(VLOOKUP(B305,#REF!,8,FALSE)="1")),"非公開",(VLOOKUP(B305,#REF!,30,"FALSE")))</f>
        <v>#REF!</v>
      </c>
      <c r="L305" s="13" t="e">
        <f>VLOOKUP(B305,#REF!,29,FALSE)</f>
        <v>#REF!</v>
      </c>
      <c r="M305" s="14" t="e">
        <f>IF(OR((VLOOKUP(B305,#REF!,66,FALSE)="1"),(VLOOKUP(B305,#REF!,8,FALSE)="1")),"非公開",(ROUNDDOWN(L305/K305,3)))</f>
        <v>#REF!</v>
      </c>
      <c r="N305" s="15"/>
      <c r="O305" s="15"/>
      <c r="P305" s="15"/>
      <c r="Q305" s="15"/>
      <c r="R305" s="16"/>
    </row>
    <row r="306" spans="1:18" ht="60" customHeight="1" x14ac:dyDescent="0.15">
      <c r="A306" s="7" t="e">
        <f>VLOOKUP(B306,#REF!,75,FALSE)</f>
        <v>#REF!</v>
      </c>
      <c r="B306" s="8" t="s">
        <v>233</v>
      </c>
      <c r="C306" s="8" t="e">
        <f>VLOOKUP(B306,#REF!,76,FALSE)</f>
        <v>#REF!</v>
      </c>
      <c r="D306" s="8" t="e">
        <f t="shared" si="5"/>
        <v>#REF!</v>
      </c>
      <c r="E306" s="9" t="e">
        <f>VLOOKUP(B306,#REF!,9,FALSE)&amp;CHAR(10)&amp;(DBCS(VLOOKUP(B306,#REF!,11,FALSE))&amp;(DBCS(VLOOKUP(B306,#REF!,10,FALSE))))</f>
        <v>#REF!</v>
      </c>
      <c r="F306" s="9" t="e">
        <f>IF(VLOOKUP(B306,#REF!,63,FALSE)="01","航空自衛隊第２補給処調達部長　村岡　良雄","航空自衛隊第２補給処調達部長代理調達管理課長　奥山　英樹")</f>
        <v>#REF!</v>
      </c>
      <c r="G306" s="10" t="e">
        <f>DATEVALUE(VLOOKUP(B306,#REF!,21,FALSE))</f>
        <v>#REF!</v>
      </c>
      <c r="H306" s="9" t="e">
        <f>VLOOKUP(B306,#REF!,18,FALSE)&amp;CHAR(10)&amp;(VLOOKUP(B306,#REF!,19,FALSE))</f>
        <v>#REF!</v>
      </c>
      <c r="I306" s="11" t="e">
        <f>VLOOKUP(H306,#REF!,2,FALSE)</f>
        <v>#REF!</v>
      </c>
      <c r="J306" s="12" t="e">
        <f>VLOOKUP(B306,#REF!,67,FALSE)</f>
        <v>#REF!</v>
      </c>
      <c r="K306" s="13" t="e">
        <f>IF(OR((VLOOKUP(B306,#REF!,66,FALSE)="1"),(VLOOKUP(B306,#REF!,8,FALSE)="1")),"非公開",(VLOOKUP(B306,#REF!,30,"FALSE")))</f>
        <v>#REF!</v>
      </c>
      <c r="L306" s="13" t="e">
        <f>VLOOKUP(B306,#REF!,29,FALSE)</f>
        <v>#REF!</v>
      </c>
      <c r="M306" s="14" t="e">
        <f>IF(OR((VLOOKUP(B306,#REF!,66,FALSE)="1"),(VLOOKUP(B306,#REF!,8,FALSE)="1")),"非公開",(ROUNDDOWN(L306/K306,3)))</f>
        <v>#REF!</v>
      </c>
      <c r="N306" s="15"/>
      <c r="O306" s="15"/>
      <c r="P306" s="15"/>
      <c r="Q306" s="15"/>
      <c r="R306" s="16"/>
    </row>
    <row r="307" spans="1:18" ht="60" customHeight="1" x14ac:dyDescent="0.15">
      <c r="A307" s="7" t="e">
        <f>VLOOKUP(B307,#REF!,75,FALSE)</f>
        <v>#REF!</v>
      </c>
      <c r="B307" s="8" t="s">
        <v>234</v>
      </c>
      <c r="C307" s="8" t="e">
        <f>VLOOKUP(B307,#REF!,76,FALSE)</f>
        <v>#REF!</v>
      </c>
      <c r="D307" s="8" t="e">
        <f t="shared" si="5"/>
        <v>#REF!</v>
      </c>
      <c r="E307" s="9" t="e">
        <f>VLOOKUP(B307,#REF!,9,FALSE)&amp;CHAR(10)&amp;(DBCS(VLOOKUP(B307,#REF!,11,FALSE))&amp;(DBCS(VLOOKUP(B307,#REF!,10,FALSE))))</f>
        <v>#REF!</v>
      </c>
      <c r="F307" s="9" t="e">
        <f>IF(VLOOKUP(B307,#REF!,63,FALSE)="01","航空自衛隊第２補給処調達部長　村岡　良雄","航空自衛隊第２補給処調達部長代理調達管理課長　奥山　英樹")</f>
        <v>#REF!</v>
      </c>
      <c r="G307" s="10" t="e">
        <f>DATEVALUE(VLOOKUP(B307,#REF!,21,FALSE))</f>
        <v>#REF!</v>
      </c>
      <c r="H307" s="9" t="e">
        <f>VLOOKUP(B307,#REF!,18,FALSE)&amp;CHAR(10)&amp;(VLOOKUP(B307,#REF!,19,FALSE))</f>
        <v>#REF!</v>
      </c>
      <c r="I307" s="11" t="e">
        <f>VLOOKUP(H307,#REF!,2,FALSE)</f>
        <v>#REF!</v>
      </c>
      <c r="J307" s="12" t="e">
        <f>VLOOKUP(B307,#REF!,67,FALSE)</f>
        <v>#REF!</v>
      </c>
      <c r="K307" s="13" t="e">
        <f>IF(OR((VLOOKUP(B307,#REF!,66,FALSE)="1"),(VLOOKUP(B307,#REF!,8,FALSE)="1")),"非公開",(VLOOKUP(B307,#REF!,30,"FALSE")))</f>
        <v>#REF!</v>
      </c>
      <c r="L307" s="13" t="e">
        <f>VLOOKUP(B307,#REF!,29,FALSE)</f>
        <v>#REF!</v>
      </c>
      <c r="M307" s="14" t="e">
        <f>IF(OR((VLOOKUP(B307,#REF!,66,FALSE)="1"),(VLOOKUP(B307,#REF!,8,FALSE)="1")),"非公開",(ROUNDDOWN(L307/K307,3)))</f>
        <v>#REF!</v>
      </c>
      <c r="N307" s="15"/>
      <c r="O307" s="15"/>
      <c r="P307" s="15"/>
      <c r="Q307" s="15"/>
      <c r="R307" s="16"/>
    </row>
    <row r="308" spans="1:18" ht="60" customHeight="1" x14ac:dyDescent="0.15">
      <c r="A308" s="7" t="e">
        <f>VLOOKUP(B308,#REF!,75,FALSE)</f>
        <v>#REF!</v>
      </c>
      <c r="B308" s="8" t="s">
        <v>235</v>
      </c>
      <c r="C308" s="8" t="e">
        <f>VLOOKUP(B308,#REF!,76,FALSE)</f>
        <v>#REF!</v>
      </c>
      <c r="D308" s="8" t="e">
        <f t="shared" si="5"/>
        <v>#REF!</v>
      </c>
      <c r="E308" s="9" t="e">
        <f>VLOOKUP(B308,#REF!,9,FALSE)&amp;CHAR(10)&amp;(DBCS(VLOOKUP(B308,#REF!,11,FALSE))&amp;(DBCS(VLOOKUP(B308,#REF!,10,FALSE))))</f>
        <v>#REF!</v>
      </c>
      <c r="F308" s="9" t="e">
        <f>IF(VLOOKUP(B308,#REF!,63,FALSE)="01","航空自衛隊第２補給処調達部長　村岡　良雄","航空自衛隊第２補給処調達部長代理調達管理課長　奥山　英樹")</f>
        <v>#REF!</v>
      </c>
      <c r="G308" s="10" t="e">
        <f>DATEVALUE(VLOOKUP(B308,#REF!,21,FALSE))</f>
        <v>#REF!</v>
      </c>
      <c r="H308" s="9" t="e">
        <f>VLOOKUP(B308,#REF!,18,FALSE)&amp;CHAR(10)&amp;(VLOOKUP(B308,#REF!,19,FALSE))</f>
        <v>#REF!</v>
      </c>
      <c r="I308" s="11" t="e">
        <f>VLOOKUP(H308,#REF!,2,FALSE)</f>
        <v>#REF!</v>
      </c>
      <c r="J308" s="12" t="e">
        <f>VLOOKUP(B308,#REF!,67,FALSE)</f>
        <v>#REF!</v>
      </c>
      <c r="K308" s="13" t="e">
        <f>IF(OR((VLOOKUP(B308,#REF!,66,FALSE)="1"),(VLOOKUP(B308,#REF!,8,FALSE)="1")),"非公開",(VLOOKUP(B308,#REF!,30,"FALSE")))</f>
        <v>#REF!</v>
      </c>
      <c r="L308" s="13" t="e">
        <f>VLOOKUP(B308,#REF!,29,FALSE)</f>
        <v>#REF!</v>
      </c>
      <c r="M308" s="14" t="e">
        <f>IF(OR((VLOOKUP(B308,#REF!,66,FALSE)="1"),(VLOOKUP(B308,#REF!,8,FALSE)="1")),"非公開",(ROUNDDOWN(L308/K308,3)))</f>
        <v>#REF!</v>
      </c>
      <c r="N308" s="15"/>
      <c r="O308" s="15"/>
      <c r="P308" s="15"/>
      <c r="Q308" s="15"/>
      <c r="R308" s="16"/>
    </row>
    <row r="309" spans="1:18" ht="60" customHeight="1" x14ac:dyDescent="0.15">
      <c r="A309" s="7" t="e">
        <f>VLOOKUP(B309,#REF!,75,FALSE)</f>
        <v>#REF!</v>
      </c>
      <c r="B309" s="8" t="s">
        <v>236</v>
      </c>
      <c r="C309" s="8" t="e">
        <f>VLOOKUP(B309,#REF!,76,FALSE)</f>
        <v>#REF!</v>
      </c>
      <c r="D309" s="8" t="e">
        <f t="shared" si="5"/>
        <v>#REF!</v>
      </c>
      <c r="E309" s="9" t="e">
        <f>VLOOKUP(B309,#REF!,9,FALSE)&amp;CHAR(10)&amp;(DBCS(VLOOKUP(B309,#REF!,11,FALSE))&amp;(DBCS(VLOOKUP(B309,#REF!,10,FALSE))))</f>
        <v>#REF!</v>
      </c>
      <c r="F309" s="9" t="e">
        <f>IF(VLOOKUP(B309,#REF!,63,FALSE)="01","航空自衛隊第２補給処調達部長　村岡　良雄","航空自衛隊第２補給処調達部長代理調達管理課長　奥山　英樹")</f>
        <v>#REF!</v>
      </c>
      <c r="G309" s="10" t="e">
        <f>DATEVALUE(VLOOKUP(B309,#REF!,21,FALSE))</f>
        <v>#REF!</v>
      </c>
      <c r="H309" s="9" t="e">
        <f>VLOOKUP(B309,#REF!,18,FALSE)&amp;CHAR(10)&amp;(VLOOKUP(B309,#REF!,19,FALSE))</f>
        <v>#REF!</v>
      </c>
      <c r="I309" s="11" t="e">
        <f>VLOOKUP(H309,#REF!,2,FALSE)</f>
        <v>#REF!</v>
      </c>
      <c r="J309" s="12" t="e">
        <f>VLOOKUP(B309,#REF!,67,FALSE)</f>
        <v>#REF!</v>
      </c>
      <c r="K309" s="13" t="e">
        <f>IF(OR((VLOOKUP(B309,#REF!,66,FALSE)="1"),(VLOOKUP(B309,#REF!,8,FALSE)="1")),"非公開",(VLOOKUP(B309,#REF!,30,"FALSE")))</f>
        <v>#REF!</v>
      </c>
      <c r="L309" s="13" t="e">
        <f>VLOOKUP(B309,#REF!,29,FALSE)</f>
        <v>#REF!</v>
      </c>
      <c r="M309" s="14" t="e">
        <f>IF(OR((VLOOKUP(B309,#REF!,66,FALSE)="1"),(VLOOKUP(B309,#REF!,8,FALSE)="1")),"非公開",(ROUNDDOWN(L309/K309,3)))</f>
        <v>#REF!</v>
      </c>
      <c r="N309" s="15"/>
      <c r="O309" s="15"/>
      <c r="P309" s="15"/>
      <c r="Q309" s="15"/>
      <c r="R309" s="16"/>
    </row>
    <row r="310" spans="1:18" ht="60" customHeight="1" x14ac:dyDescent="0.15">
      <c r="A310" s="7" t="e">
        <f>VLOOKUP(B310,#REF!,75,FALSE)</f>
        <v>#REF!</v>
      </c>
      <c r="B310" s="8" t="s">
        <v>237</v>
      </c>
      <c r="C310" s="8" t="e">
        <f>VLOOKUP(B310,#REF!,76,FALSE)</f>
        <v>#REF!</v>
      </c>
      <c r="D310" s="8" t="e">
        <f t="shared" si="5"/>
        <v>#REF!</v>
      </c>
      <c r="E310" s="9" t="e">
        <f>VLOOKUP(B310,#REF!,9,FALSE)&amp;CHAR(10)&amp;(DBCS(VLOOKUP(B310,#REF!,11,FALSE))&amp;(DBCS(VLOOKUP(B310,#REF!,10,FALSE))))</f>
        <v>#REF!</v>
      </c>
      <c r="F310" s="9" t="e">
        <f>IF(VLOOKUP(B310,#REF!,63,FALSE)="01","航空自衛隊第２補給処調達部長　村岡　良雄","航空自衛隊第２補給処調達部長代理調達管理課長　奥山　英樹")</f>
        <v>#REF!</v>
      </c>
      <c r="G310" s="10" t="e">
        <f>DATEVALUE(VLOOKUP(B310,#REF!,21,FALSE))</f>
        <v>#REF!</v>
      </c>
      <c r="H310" s="9" t="e">
        <f>VLOOKUP(B310,#REF!,18,FALSE)&amp;CHAR(10)&amp;(VLOOKUP(B310,#REF!,19,FALSE))</f>
        <v>#REF!</v>
      </c>
      <c r="I310" s="11" t="e">
        <f>VLOOKUP(H310,#REF!,2,FALSE)</f>
        <v>#REF!</v>
      </c>
      <c r="J310" s="12" t="e">
        <f>VLOOKUP(B310,#REF!,67,FALSE)</f>
        <v>#REF!</v>
      </c>
      <c r="K310" s="13" t="e">
        <f>IF(OR((VLOOKUP(B310,#REF!,66,FALSE)="1"),(VLOOKUP(B310,#REF!,8,FALSE)="1")),"非公開",(VLOOKUP(B310,#REF!,30,"FALSE")))</f>
        <v>#REF!</v>
      </c>
      <c r="L310" s="13" t="e">
        <f>VLOOKUP(B310,#REF!,29,FALSE)</f>
        <v>#REF!</v>
      </c>
      <c r="M310" s="14" t="e">
        <f>IF(OR((VLOOKUP(B310,#REF!,66,FALSE)="1"),(VLOOKUP(B310,#REF!,8,FALSE)="1")),"非公開",(ROUNDDOWN(L310/K310,3)))</f>
        <v>#REF!</v>
      </c>
      <c r="N310" s="15"/>
      <c r="O310" s="15"/>
      <c r="P310" s="15"/>
      <c r="Q310" s="15"/>
      <c r="R310" s="16"/>
    </row>
    <row r="311" spans="1:18" ht="60" customHeight="1" x14ac:dyDescent="0.15">
      <c r="A311" s="7" t="e">
        <f>VLOOKUP(B311,#REF!,75,FALSE)</f>
        <v>#REF!</v>
      </c>
      <c r="B311" s="8" t="s">
        <v>238</v>
      </c>
      <c r="C311" s="8" t="e">
        <f>VLOOKUP(B311,#REF!,76,FALSE)</f>
        <v>#REF!</v>
      </c>
      <c r="D311" s="8" t="e">
        <f t="shared" si="5"/>
        <v>#REF!</v>
      </c>
      <c r="E311" s="9" t="e">
        <f>VLOOKUP(B311,#REF!,9,FALSE)&amp;CHAR(10)&amp;(DBCS(VLOOKUP(B311,#REF!,11,FALSE))&amp;(DBCS(VLOOKUP(B311,#REF!,10,FALSE))))</f>
        <v>#REF!</v>
      </c>
      <c r="F311" s="9" t="e">
        <f>IF(VLOOKUP(B311,#REF!,63,FALSE)="01","航空自衛隊第２補給処調達部長　村岡　良雄","航空自衛隊第２補給処調達部長代理調達管理課長　奥山　英樹")</f>
        <v>#REF!</v>
      </c>
      <c r="G311" s="10" t="e">
        <f>DATEVALUE(VLOOKUP(B311,#REF!,21,FALSE))</f>
        <v>#REF!</v>
      </c>
      <c r="H311" s="9" t="e">
        <f>VLOOKUP(B311,#REF!,18,FALSE)&amp;CHAR(10)&amp;(VLOOKUP(B311,#REF!,19,FALSE))</f>
        <v>#REF!</v>
      </c>
      <c r="I311" s="11" t="e">
        <f>VLOOKUP(H311,#REF!,2,FALSE)</f>
        <v>#REF!</v>
      </c>
      <c r="J311" s="12" t="e">
        <f>VLOOKUP(B311,#REF!,67,FALSE)</f>
        <v>#REF!</v>
      </c>
      <c r="K311" s="13" t="e">
        <f>IF(OR((VLOOKUP(B311,#REF!,66,FALSE)="1"),(VLOOKUP(B311,#REF!,8,FALSE)="1")),"非公開",(VLOOKUP(B311,#REF!,30,"FALSE")))</f>
        <v>#REF!</v>
      </c>
      <c r="L311" s="13" t="e">
        <f>VLOOKUP(B311,#REF!,29,FALSE)</f>
        <v>#REF!</v>
      </c>
      <c r="M311" s="14" t="e">
        <f>IF(OR((VLOOKUP(B311,#REF!,66,FALSE)="1"),(VLOOKUP(B311,#REF!,8,FALSE)="1")),"非公開",(ROUNDDOWN(L311/K311,3)))</f>
        <v>#REF!</v>
      </c>
      <c r="N311" s="15"/>
      <c r="O311" s="15"/>
      <c r="P311" s="15"/>
      <c r="Q311" s="15"/>
      <c r="R311" s="16"/>
    </row>
    <row r="312" spans="1:18" ht="60" customHeight="1" x14ac:dyDescent="0.15">
      <c r="A312" s="7" t="e">
        <f>VLOOKUP(B312,#REF!,75,FALSE)</f>
        <v>#REF!</v>
      </c>
      <c r="B312" s="8" t="s">
        <v>239</v>
      </c>
      <c r="C312" s="8" t="e">
        <f>VLOOKUP(B312,#REF!,76,FALSE)</f>
        <v>#REF!</v>
      </c>
      <c r="D312" s="8" t="e">
        <f t="shared" si="5"/>
        <v>#REF!</v>
      </c>
      <c r="E312" s="9" t="e">
        <f>VLOOKUP(B312,#REF!,9,FALSE)&amp;CHAR(10)&amp;(DBCS(VLOOKUP(B312,#REF!,11,FALSE))&amp;(DBCS(VLOOKUP(B312,#REF!,10,FALSE))))</f>
        <v>#REF!</v>
      </c>
      <c r="F312" s="9" t="e">
        <f>IF(VLOOKUP(B312,#REF!,63,FALSE)="01","航空自衛隊第２補給処調達部長　村岡　良雄","航空自衛隊第２補給処調達部長代理調達管理課長　奥山　英樹")</f>
        <v>#REF!</v>
      </c>
      <c r="G312" s="10" t="e">
        <f>DATEVALUE(VLOOKUP(B312,#REF!,21,FALSE))</f>
        <v>#REF!</v>
      </c>
      <c r="H312" s="9" t="e">
        <f>VLOOKUP(B312,#REF!,18,FALSE)&amp;CHAR(10)&amp;(VLOOKUP(B312,#REF!,19,FALSE))</f>
        <v>#REF!</v>
      </c>
      <c r="I312" s="11" t="e">
        <f>VLOOKUP(H312,#REF!,2,FALSE)</f>
        <v>#REF!</v>
      </c>
      <c r="J312" s="12" t="e">
        <f>VLOOKUP(B312,#REF!,67,FALSE)</f>
        <v>#REF!</v>
      </c>
      <c r="K312" s="13" t="e">
        <f>IF(OR((VLOOKUP(B312,#REF!,66,FALSE)="1"),(VLOOKUP(B312,#REF!,8,FALSE)="1")),"非公開",(VLOOKUP(B312,#REF!,30,"FALSE")))</f>
        <v>#REF!</v>
      </c>
      <c r="L312" s="13" t="e">
        <f>VLOOKUP(B312,#REF!,29,FALSE)</f>
        <v>#REF!</v>
      </c>
      <c r="M312" s="14" t="e">
        <f>IF(OR((VLOOKUP(B312,#REF!,66,FALSE)="1"),(VLOOKUP(B312,#REF!,8,FALSE)="1")),"非公開",(ROUNDDOWN(L312/K312,3)))</f>
        <v>#REF!</v>
      </c>
      <c r="N312" s="15"/>
      <c r="O312" s="15"/>
      <c r="P312" s="15"/>
      <c r="Q312" s="15"/>
      <c r="R312" s="16"/>
    </row>
    <row r="313" spans="1:18" ht="60" customHeight="1" x14ac:dyDescent="0.15">
      <c r="A313" s="7" t="e">
        <f>VLOOKUP(B313,#REF!,75,FALSE)</f>
        <v>#REF!</v>
      </c>
      <c r="B313" s="8" t="s">
        <v>240</v>
      </c>
      <c r="C313" s="8" t="e">
        <f>VLOOKUP(B313,#REF!,76,FALSE)</f>
        <v>#REF!</v>
      </c>
      <c r="D313" s="8" t="e">
        <f t="shared" si="5"/>
        <v>#REF!</v>
      </c>
      <c r="E313" s="9" t="e">
        <f>VLOOKUP(B313,#REF!,9,FALSE)&amp;CHAR(10)&amp;(DBCS(VLOOKUP(B313,#REF!,11,FALSE))&amp;(DBCS(VLOOKUP(B313,#REF!,10,FALSE))))</f>
        <v>#REF!</v>
      </c>
      <c r="F313" s="9" t="e">
        <f>IF(VLOOKUP(B313,#REF!,63,FALSE)="01","航空自衛隊第２補給処調達部長　村岡　良雄","航空自衛隊第２補給処調達部長代理調達管理課長　奥山　英樹")</f>
        <v>#REF!</v>
      </c>
      <c r="G313" s="10" t="e">
        <f>DATEVALUE(VLOOKUP(B313,#REF!,21,FALSE))</f>
        <v>#REF!</v>
      </c>
      <c r="H313" s="9" t="e">
        <f>VLOOKUP(B313,#REF!,18,FALSE)&amp;CHAR(10)&amp;(VLOOKUP(B313,#REF!,19,FALSE))</f>
        <v>#REF!</v>
      </c>
      <c r="I313" s="11" t="e">
        <f>VLOOKUP(H313,#REF!,2,FALSE)</f>
        <v>#REF!</v>
      </c>
      <c r="J313" s="12" t="e">
        <f>VLOOKUP(B313,#REF!,67,FALSE)</f>
        <v>#REF!</v>
      </c>
      <c r="K313" s="13" t="e">
        <f>IF(OR((VLOOKUP(B313,#REF!,66,FALSE)="1"),(VLOOKUP(B313,#REF!,8,FALSE)="1")),"非公開",(VLOOKUP(B313,#REF!,30,"FALSE")))</f>
        <v>#REF!</v>
      </c>
      <c r="L313" s="13" t="e">
        <f>VLOOKUP(B313,#REF!,29,FALSE)</f>
        <v>#REF!</v>
      </c>
      <c r="M313" s="14" t="e">
        <f>IF(OR((VLOOKUP(B313,#REF!,66,FALSE)="1"),(VLOOKUP(B313,#REF!,8,FALSE)="1")),"非公開",(ROUNDDOWN(L313/K313,3)))</f>
        <v>#REF!</v>
      </c>
      <c r="N313" s="15"/>
      <c r="O313" s="15"/>
      <c r="P313" s="15"/>
      <c r="Q313" s="15"/>
      <c r="R313" s="16"/>
    </row>
    <row r="314" spans="1:18" ht="60" customHeight="1" x14ac:dyDescent="0.15">
      <c r="A314" s="7" t="e">
        <f>VLOOKUP(B314,#REF!,75,FALSE)</f>
        <v>#REF!</v>
      </c>
      <c r="B314" s="8" t="s">
        <v>241</v>
      </c>
      <c r="C314" s="8" t="e">
        <f>VLOOKUP(B314,#REF!,76,FALSE)</f>
        <v>#REF!</v>
      </c>
      <c r="D314" s="8" t="e">
        <f t="shared" si="5"/>
        <v>#REF!</v>
      </c>
      <c r="E314" s="9" t="e">
        <f>VLOOKUP(B314,#REF!,9,FALSE)&amp;CHAR(10)&amp;(DBCS(VLOOKUP(B314,#REF!,11,FALSE))&amp;(DBCS(VLOOKUP(B314,#REF!,10,FALSE))))</f>
        <v>#REF!</v>
      </c>
      <c r="F314" s="9" t="e">
        <f>IF(VLOOKUP(B314,#REF!,63,FALSE)="01","航空自衛隊第２補給処調達部長　村岡　良雄","航空自衛隊第２補給処調達部長代理調達管理課長　奥山　英樹")</f>
        <v>#REF!</v>
      </c>
      <c r="G314" s="10" t="e">
        <f>DATEVALUE(VLOOKUP(B314,#REF!,21,FALSE))</f>
        <v>#REF!</v>
      </c>
      <c r="H314" s="9" t="e">
        <f>VLOOKUP(B314,#REF!,18,FALSE)&amp;CHAR(10)&amp;(VLOOKUP(B314,#REF!,19,FALSE))</f>
        <v>#REF!</v>
      </c>
      <c r="I314" s="11" t="e">
        <f>VLOOKUP(H314,#REF!,2,FALSE)</f>
        <v>#REF!</v>
      </c>
      <c r="J314" s="12" t="e">
        <f>VLOOKUP(B314,#REF!,67,FALSE)</f>
        <v>#REF!</v>
      </c>
      <c r="K314" s="13" t="e">
        <f>IF(OR((VLOOKUP(B314,#REF!,66,FALSE)="1"),(VLOOKUP(B314,#REF!,8,FALSE)="1")),"非公開",(VLOOKUP(B314,#REF!,30,"FALSE")))</f>
        <v>#REF!</v>
      </c>
      <c r="L314" s="13" t="e">
        <f>VLOOKUP(B314,#REF!,29,FALSE)</f>
        <v>#REF!</v>
      </c>
      <c r="M314" s="14" t="e">
        <f>IF(OR((VLOOKUP(B314,#REF!,66,FALSE)="1"),(VLOOKUP(B314,#REF!,8,FALSE)="1")),"非公開",(ROUNDDOWN(L314/K314,3)))</f>
        <v>#REF!</v>
      </c>
      <c r="N314" s="15"/>
      <c r="O314" s="15"/>
      <c r="P314" s="15"/>
      <c r="Q314" s="15"/>
      <c r="R314" s="16"/>
    </row>
    <row r="315" spans="1:18" ht="60" customHeight="1" x14ac:dyDescent="0.15">
      <c r="A315" s="7" t="e">
        <f>VLOOKUP(B315,#REF!,75,FALSE)</f>
        <v>#REF!</v>
      </c>
      <c r="B315" s="8" t="s">
        <v>242</v>
      </c>
      <c r="C315" s="8" t="e">
        <f>VLOOKUP(B315,#REF!,76,FALSE)</f>
        <v>#REF!</v>
      </c>
      <c r="D315" s="8" t="e">
        <f t="shared" si="5"/>
        <v>#REF!</v>
      </c>
      <c r="E315" s="9" t="e">
        <f>VLOOKUP(B315,#REF!,9,FALSE)&amp;CHAR(10)&amp;(DBCS(VLOOKUP(B315,#REF!,11,FALSE))&amp;(DBCS(VLOOKUP(B315,#REF!,10,FALSE))))</f>
        <v>#REF!</v>
      </c>
      <c r="F315" s="9" t="e">
        <f>IF(VLOOKUP(B315,#REF!,63,FALSE)="01","航空自衛隊第２補給処調達部長　村岡　良雄","航空自衛隊第２補給処調達部長代理調達管理課長　奥山　英樹")</f>
        <v>#REF!</v>
      </c>
      <c r="G315" s="10" t="e">
        <f>DATEVALUE(VLOOKUP(B315,#REF!,21,FALSE))</f>
        <v>#REF!</v>
      </c>
      <c r="H315" s="9" t="e">
        <f>VLOOKUP(B315,#REF!,18,FALSE)&amp;CHAR(10)&amp;(VLOOKUP(B315,#REF!,19,FALSE))</f>
        <v>#REF!</v>
      </c>
      <c r="I315" s="11" t="e">
        <f>VLOOKUP(H315,#REF!,2,FALSE)</f>
        <v>#REF!</v>
      </c>
      <c r="J315" s="12" t="e">
        <f>VLOOKUP(B315,#REF!,67,FALSE)</f>
        <v>#REF!</v>
      </c>
      <c r="K315" s="13" t="e">
        <f>IF(OR((VLOOKUP(B315,#REF!,66,FALSE)="1"),(VLOOKUP(B315,#REF!,8,FALSE)="1")),"非公開",(VLOOKUP(B315,#REF!,30,"FALSE")))</f>
        <v>#REF!</v>
      </c>
      <c r="L315" s="13" t="e">
        <f>VLOOKUP(B315,#REF!,29,FALSE)</f>
        <v>#REF!</v>
      </c>
      <c r="M315" s="14" t="e">
        <f>IF(OR((VLOOKUP(B315,#REF!,66,FALSE)="1"),(VLOOKUP(B315,#REF!,8,FALSE)="1")),"非公開",(ROUNDDOWN(L315/K315,3)))</f>
        <v>#REF!</v>
      </c>
      <c r="N315" s="15"/>
      <c r="O315" s="15"/>
      <c r="P315" s="15"/>
      <c r="Q315" s="15"/>
      <c r="R315" s="16"/>
    </row>
    <row r="316" spans="1:18" ht="60" customHeight="1" x14ac:dyDescent="0.15">
      <c r="A316" s="7" t="e">
        <f>VLOOKUP(B316,#REF!,75,FALSE)</f>
        <v>#REF!</v>
      </c>
      <c r="B316" s="8" t="s">
        <v>243</v>
      </c>
      <c r="C316" s="8" t="e">
        <f>VLOOKUP(B316,#REF!,76,FALSE)</f>
        <v>#REF!</v>
      </c>
      <c r="D316" s="8" t="e">
        <f t="shared" si="5"/>
        <v>#REF!</v>
      </c>
      <c r="E316" s="9" t="e">
        <f>VLOOKUP(B316,#REF!,9,FALSE)&amp;CHAR(10)&amp;(DBCS(VLOOKUP(B316,#REF!,11,FALSE))&amp;(DBCS(VLOOKUP(B316,#REF!,10,FALSE))))</f>
        <v>#REF!</v>
      </c>
      <c r="F316" s="9" t="e">
        <f>IF(VLOOKUP(B316,#REF!,63,FALSE)="01","航空自衛隊第２補給処調達部長　村岡　良雄","航空自衛隊第２補給処調達部長代理調達管理課長　奥山　英樹")</f>
        <v>#REF!</v>
      </c>
      <c r="G316" s="10" t="e">
        <f>DATEVALUE(VLOOKUP(B316,#REF!,21,FALSE))</f>
        <v>#REF!</v>
      </c>
      <c r="H316" s="9" t="e">
        <f>VLOOKUP(B316,#REF!,18,FALSE)&amp;CHAR(10)&amp;(VLOOKUP(B316,#REF!,19,FALSE))</f>
        <v>#REF!</v>
      </c>
      <c r="I316" s="11" t="e">
        <f>VLOOKUP(H316,#REF!,2,FALSE)</f>
        <v>#REF!</v>
      </c>
      <c r="J316" s="12" t="e">
        <f>VLOOKUP(B316,#REF!,67,FALSE)</f>
        <v>#REF!</v>
      </c>
      <c r="K316" s="13" t="e">
        <f>IF(OR((VLOOKUP(B316,#REF!,66,FALSE)="1"),(VLOOKUP(B316,#REF!,8,FALSE)="1")),"非公開",(VLOOKUP(B316,#REF!,30,"FALSE")))</f>
        <v>#REF!</v>
      </c>
      <c r="L316" s="13" t="e">
        <f>VLOOKUP(B316,#REF!,29,FALSE)</f>
        <v>#REF!</v>
      </c>
      <c r="M316" s="14" t="e">
        <f>IF(OR((VLOOKUP(B316,#REF!,66,FALSE)="1"),(VLOOKUP(B316,#REF!,8,FALSE)="1")),"非公開",(ROUNDDOWN(L316/K316,3)))</f>
        <v>#REF!</v>
      </c>
      <c r="N316" s="15"/>
      <c r="O316" s="15"/>
      <c r="P316" s="15"/>
      <c r="Q316" s="15"/>
      <c r="R316" s="16"/>
    </row>
    <row r="317" spans="1:18" ht="60" customHeight="1" x14ac:dyDescent="0.15">
      <c r="A317" s="7" t="e">
        <f>VLOOKUP(B317,#REF!,75,FALSE)</f>
        <v>#REF!</v>
      </c>
      <c r="B317" s="8" t="s">
        <v>244</v>
      </c>
      <c r="C317" s="8" t="e">
        <f>VLOOKUP(B317,#REF!,76,FALSE)</f>
        <v>#REF!</v>
      </c>
      <c r="D317" s="8" t="e">
        <f t="shared" si="5"/>
        <v>#REF!</v>
      </c>
      <c r="E317" s="9" t="e">
        <f>VLOOKUP(B317,#REF!,9,FALSE)&amp;CHAR(10)&amp;(DBCS(VLOOKUP(B317,#REF!,11,FALSE))&amp;(DBCS(VLOOKUP(B317,#REF!,10,FALSE))))</f>
        <v>#REF!</v>
      </c>
      <c r="F317" s="9" t="e">
        <f>IF(VLOOKUP(B317,#REF!,63,FALSE)="01","航空自衛隊第２補給処調達部長　村岡　良雄","航空自衛隊第２補給処調達部長代理調達管理課長　奥山　英樹")</f>
        <v>#REF!</v>
      </c>
      <c r="G317" s="10" t="e">
        <f>DATEVALUE(VLOOKUP(B317,#REF!,21,FALSE))</f>
        <v>#REF!</v>
      </c>
      <c r="H317" s="9" t="e">
        <f>VLOOKUP(B317,#REF!,18,FALSE)&amp;CHAR(10)&amp;(VLOOKUP(B317,#REF!,19,FALSE))</f>
        <v>#REF!</v>
      </c>
      <c r="I317" s="11" t="e">
        <f>VLOOKUP(H317,#REF!,2,FALSE)</f>
        <v>#REF!</v>
      </c>
      <c r="J317" s="12" t="e">
        <f>VLOOKUP(B317,#REF!,67,FALSE)</f>
        <v>#REF!</v>
      </c>
      <c r="K317" s="13" t="e">
        <f>IF(OR((VLOOKUP(B317,#REF!,66,FALSE)="1"),(VLOOKUP(B317,#REF!,8,FALSE)="1")),"非公開",(VLOOKUP(B317,#REF!,30,"FALSE")))</f>
        <v>#REF!</v>
      </c>
      <c r="L317" s="13" t="e">
        <f>VLOOKUP(B317,#REF!,29,FALSE)</f>
        <v>#REF!</v>
      </c>
      <c r="M317" s="14" t="e">
        <f>IF(OR((VLOOKUP(B317,#REF!,66,FALSE)="1"),(VLOOKUP(B317,#REF!,8,FALSE)="1")),"非公開",(ROUNDDOWN(L317/K317,3)))</f>
        <v>#REF!</v>
      </c>
      <c r="N317" s="15"/>
      <c r="O317" s="15"/>
      <c r="P317" s="15"/>
      <c r="Q317" s="15"/>
      <c r="R317" s="16"/>
    </row>
    <row r="318" spans="1:18" ht="60" customHeight="1" x14ac:dyDescent="0.15">
      <c r="A318" s="7" t="e">
        <f>VLOOKUP(B318,#REF!,75,FALSE)</f>
        <v>#REF!</v>
      </c>
      <c r="B318" s="8" t="s">
        <v>245</v>
      </c>
      <c r="C318" s="8" t="e">
        <f>VLOOKUP(B318,#REF!,76,FALSE)</f>
        <v>#REF!</v>
      </c>
      <c r="D318" s="8" t="e">
        <f t="shared" si="5"/>
        <v>#REF!</v>
      </c>
      <c r="E318" s="9" t="e">
        <f>VLOOKUP(B318,#REF!,9,FALSE)&amp;CHAR(10)&amp;(DBCS(VLOOKUP(B318,#REF!,11,FALSE))&amp;(DBCS(VLOOKUP(B318,#REF!,10,FALSE))))</f>
        <v>#REF!</v>
      </c>
      <c r="F318" s="9" t="e">
        <f>IF(VLOOKUP(B318,#REF!,63,FALSE)="01","航空自衛隊第２補給処調達部長　村岡　良雄","航空自衛隊第２補給処調達部長代理調達管理課長　奥山　英樹")</f>
        <v>#REF!</v>
      </c>
      <c r="G318" s="10" t="e">
        <f>DATEVALUE(VLOOKUP(B318,#REF!,21,FALSE))</f>
        <v>#REF!</v>
      </c>
      <c r="H318" s="9" t="e">
        <f>VLOOKUP(B318,#REF!,18,FALSE)&amp;CHAR(10)&amp;(VLOOKUP(B318,#REF!,19,FALSE))</f>
        <v>#REF!</v>
      </c>
      <c r="I318" s="11" t="e">
        <f>VLOOKUP(H318,#REF!,2,FALSE)</f>
        <v>#REF!</v>
      </c>
      <c r="J318" s="12" t="e">
        <f>VLOOKUP(B318,#REF!,67,FALSE)</f>
        <v>#REF!</v>
      </c>
      <c r="K318" s="13" t="e">
        <f>IF(OR((VLOOKUP(B318,#REF!,66,FALSE)="1"),(VLOOKUP(B318,#REF!,8,FALSE)="1")),"非公開",(VLOOKUP(B318,#REF!,30,"FALSE")))</f>
        <v>#REF!</v>
      </c>
      <c r="L318" s="13" t="e">
        <f>VLOOKUP(B318,#REF!,29,FALSE)</f>
        <v>#REF!</v>
      </c>
      <c r="M318" s="14" t="e">
        <f>IF(OR((VLOOKUP(B318,#REF!,66,FALSE)="1"),(VLOOKUP(B318,#REF!,8,FALSE)="1")),"非公開",(ROUNDDOWN(L318/K318,3)))</f>
        <v>#REF!</v>
      </c>
      <c r="N318" s="15"/>
      <c r="O318" s="15"/>
      <c r="P318" s="15"/>
      <c r="Q318" s="15"/>
      <c r="R318" s="16"/>
    </row>
    <row r="319" spans="1:18" ht="60" customHeight="1" x14ac:dyDescent="0.15">
      <c r="A319" s="7" t="e">
        <f>VLOOKUP(B319,#REF!,75,FALSE)</f>
        <v>#REF!</v>
      </c>
      <c r="B319" s="8" t="s">
        <v>246</v>
      </c>
      <c r="C319" s="8" t="e">
        <f>VLOOKUP(B319,#REF!,76,FALSE)</f>
        <v>#REF!</v>
      </c>
      <c r="D319" s="8" t="e">
        <f t="shared" si="5"/>
        <v>#REF!</v>
      </c>
      <c r="E319" s="9" t="e">
        <f>VLOOKUP(B319,#REF!,9,FALSE)&amp;CHAR(10)&amp;(DBCS(VLOOKUP(B319,#REF!,11,FALSE))&amp;(DBCS(VLOOKUP(B319,#REF!,10,FALSE))))</f>
        <v>#REF!</v>
      </c>
      <c r="F319" s="9" t="e">
        <f>IF(VLOOKUP(B319,#REF!,63,FALSE)="01","航空自衛隊第２補給処調達部長　村岡　良雄","航空自衛隊第２補給処調達部長代理調達管理課長　奥山　英樹")</f>
        <v>#REF!</v>
      </c>
      <c r="G319" s="10" t="e">
        <f>DATEVALUE(VLOOKUP(B319,#REF!,21,FALSE))</f>
        <v>#REF!</v>
      </c>
      <c r="H319" s="9" t="e">
        <f>VLOOKUP(B319,#REF!,18,FALSE)&amp;CHAR(10)&amp;(VLOOKUP(B319,#REF!,19,FALSE))</f>
        <v>#REF!</v>
      </c>
      <c r="I319" s="11" t="e">
        <f>VLOOKUP(H319,#REF!,2,FALSE)</f>
        <v>#REF!</v>
      </c>
      <c r="J319" s="12" t="e">
        <f>VLOOKUP(B319,#REF!,67,FALSE)</f>
        <v>#REF!</v>
      </c>
      <c r="K319" s="13" t="e">
        <f>IF(OR((VLOOKUP(B319,#REF!,66,FALSE)="1"),(VLOOKUP(B319,#REF!,8,FALSE)="1")),"非公開",(VLOOKUP(B319,#REF!,30,"FALSE")))</f>
        <v>#REF!</v>
      </c>
      <c r="L319" s="13" t="e">
        <f>VLOOKUP(B319,#REF!,29,FALSE)</f>
        <v>#REF!</v>
      </c>
      <c r="M319" s="14" t="e">
        <f>IF(OR((VLOOKUP(B319,#REF!,66,FALSE)="1"),(VLOOKUP(B319,#REF!,8,FALSE)="1")),"非公開",(ROUNDDOWN(L319/K319,3)))</f>
        <v>#REF!</v>
      </c>
      <c r="N319" s="15"/>
      <c r="O319" s="15"/>
      <c r="P319" s="15"/>
      <c r="Q319" s="15"/>
      <c r="R319" s="16"/>
    </row>
    <row r="320" spans="1:18" ht="60" customHeight="1" x14ac:dyDescent="0.15">
      <c r="A320" s="7" t="e">
        <f>VLOOKUP(B320,#REF!,75,FALSE)</f>
        <v>#REF!</v>
      </c>
      <c r="B320" s="8" t="s">
        <v>247</v>
      </c>
      <c r="C320" s="8" t="e">
        <f>VLOOKUP(B320,#REF!,76,FALSE)</f>
        <v>#REF!</v>
      </c>
      <c r="D320" s="8" t="e">
        <f t="shared" ref="D320:D346" si="6">IF(C320="KE","市場価格方式","")</f>
        <v>#REF!</v>
      </c>
      <c r="E320" s="9" t="e">
        <f>VLOOKUP(B320,#REF!,9,FALSE)&amp;CHAR(10)&amp;(DBCS(VLOOKUP(B320,#REF!,11,FALSE))&amp;(DBCS(VLOOKUP(B320,#REF!,10,FALSE))))</f>
        <v>#REF!</v>
      </c>
      <c r="F320" s="9" t="e">
        <f>IF(VLOOKUP(B320,#REF!,63,FALSE)="01","航空自衛隊第２補給処調達部長　村岡　良雄","航空自衛隊第２補給処調達部長代理調達管理課長　奥山　英樹")</f>
        <v>#REF!</v>
      </c>
      <c r="G320" s="10" t="e">
        <f>DATEVALUE(VLOOKUP(B320,#REF!,21,FALSE))</f>
        <v>#REF!</v>
      </c>
      <c r="H320" s="9" t="e">
        <f>VLOOKUP(B320,#REF!,18,FALSE)&amp;CHAR(10)&amp;(VLOOKUP(B320,#REF!,19,FALSE))</f>
        <v>#REF!</v>
      </c>
      <c r="I320" s="11" t="e">
        <f>VLOOKUP(H320,#REF!,2,FALSE)</f>
        <v>#REF!</v>
      </c>
      <c r="J320" s="12" t="e">
        <f>VLOOKUP(B320,#REF!,67,FALSE)</f>
        <v>#REF!</v>
      </c>
      <c r="K320" s="13" t="e">
        <f>IF(OR((VLOOKUP(B320,#REF!,66,FALSE)="1"),(VLOOKUP(B320,#REF!,8,FALSE)="1")),"非公開",(VLOOKUP(B320,#REF!,30,"FALSE")))</f>
        <v>#REF!</v>
      </c>
      <c r="L320" s="13" t="e">
        <f>VLOOKUP(B320,#REF!,29,FALSE)</f>
        <v>#REF!</v>
      </c>
      <c r="M320" s="14" t="e">
        <f>IF(OR((VLOOKUP(B320,#REF!,66,FALSE)="1"),(VLOOKUP(B320,#REF!,8,FALSE)="1")),"非公開",(ROUNDDOWN(L320/K320,3)))</f>
        <v>#REF!</v>
      </c>
      <c r="N320" s="15"/>
      <c r="O320" s="15"/>
      <c r="P320" s="15"/>
      <c r="Q320" s="15"/>
      <c r="R320" s="16"/>
    </row>
    <row r="321" spans="1:18" ht="60" customHeight="1" x14ac:dyDescent="0.15">
      <c r="A321" s="7" t="e">
        <f>VLOOKUP(B321,#REF!,75,FALSE)</f>
        <v>#REF!</v>
      </c>
      <c r="B321" s="8" t="s">
        <v>248</v>
      </c>
      <c r="C321" s="8" t="e">
        <f>VLOOKUP(B321,#REF!,76,FALSE)</f>
        <v>#REF!</v>
      </c>
      <c r="D321" s="8" t="e">
        <f t="shared" si="6"/>
        <v>#REF!</v>
      </c>
      <c r="E321" s="9" t="e">
        <f>VLOOKUP(B321,#REF!,9,FALSE)&amp;CHAR(10)&amp;(DBCS(VLOOKUP(B321,#REF!,11,FALSE))&amp;(DBCS(VLOOKUP(B321,#REF!,10,FALSE))))</f>
        <v>#REF!</v>
      </c>
      <c r="F321" s="9" t="e">
        <f>IF(VLOOKUP(B321,#REF!,63,FALSE)="01","航空自衛隊第２補給処調達部長　村岡　良雄","航空自衛隊第２補給処調達部長代理調達管理課長　奥山　英樹")</f>
        <v>#REF!</v>
      </c>
      <c r="G321" s="10" t="e">
        <f>DATEVALUE(VLOOKUP(B321,#REF!,21,FALSE))</f>
        <v>#REF!</v>
      </c>
      <c r="H321" s="9" t="e">
        <f>VLOOKUP(B321,#REF!,18,FALSE)&amp;CHAR(10)&amp;(VLOOKUP(B321,#REF!,19,FALSE))</f>
        <v>#REF!</v>
      </c>
      <c r="I321" s="11" t="e">
        <f>VLOOKUP(H321,#REF!,2,FALSE)</f>
        <v>#REF!</v>
      </c>
      <c r="J321" s="12" t="e">
        <f>VLOOKUP(B321,#REF!,67,FALSE)</f>
        <v>#REF!</v>
      </c>
      <c r="K321" s="13" t="e">
        <f>IF(OR((VLOOKUP(B321,#REF!,66,FALSE)="1"),(VLOOKUP(B321,#REF!,8,FALSE)="1")),"非公開",(VLOOKUP(B321,#REF!,30,"FALSE")))</f>
        <v>#REF!</v>
      </c>
      <c r="L321" s="13" t="e">
        <f>VLOOKUP(B321,#REF!,29,FALSE)</f>
        <v>#REF!</v>
      </c>
      <c r="M321" s="14" t="e">
        <f>IF(OR((VLOOKUP(B321,#REF!,66,FALSE)="1"),(VLOOKUP(B321,#REF!,8,FALSE)="1")),"非公開",(ROUNDDOWN(L321/K321,3)))</f>
        <v>#REF!</v>
      </c>
      <c r="N321" s="15"/>
      <c r="O321" s="15"/>
      <c r="P321" s="15"/>
      <c r="Q321" s="15"/>
      <c r="R321" s="16"/>
    </row>
    <row r="322" spans="1:18" ht="60" customHeight="1" x14ac:dyDescent="0.15">
      <c r="A322" s="7" t="e">
        <f>VLOOKUP(B322,#REF!,75,FALSE)</f>
        <v>#REF!</v>
      </c>
      <c r="B322" s="8" t="s">
        <v>249</v>
      </c>
      <c r="C322" s="8" t="e">
        <f>VLOOKUP(B322,#REF!,76,FALSE)</f>
        <v>#REF!</v>
      </c>
      <c r="D322" s="8" t="e">
        <f t="shared" si="6"/>
        <v>#REF!</v>
      </c>
      <c r="E322" s="9" t="e">
        <f>VLOOKUP(B322,#REF!,9,FALSE)&amp;CHAR(10)&amp;(DBCS(VLOOKUP(B322,#REF!,11,FALSE))&amp;(DBCS(VLOOKUP(B322,#REF!,10,FALSE))))</f>
        <v>#REF!</v>
      </c>
      <c r="F322" s="9" t="e">
        <f>IF(VLOOKUP(B322,#REF!,63,FALSE)="01","航空自衛隊第２補給処調達部長　村岡　良雄","航空自衛隊第２補給処調達部長代理調達管理課長　奥山　英樹")</f>
        <v>#REF!</v>
      </c>
      <c r="G322" s="10" t="e">
        <f>DATEVALUE(VLOOKUP(B322,#REF!,21,FALSE))</f>
        <v>#REF!</v>
      </c>
      <c r="H322" s="9" t="e">
        <f>VLOOKUP(B322,#REF!,18,FALSE)&amp;CHAR(10)&amp;(VLOOKUP(B322,#REF!,19,FALSE))</f>
        <v>#REF!</v>
      </c>
      <c r="I322" s="11" t="e">
        <f>VLOOKUP(H322,#REF!,2,FALSE)</f>
        <v>#REF!</v>
      </c>
      <c r="J322" s="12" t="e">
        <f>VLOOKUP(B322,#REF!,67,FALSE)</f>
        <v>#REF!</v>
      </c>
      <c r="K322" s="13" t="e">
        <f>IF(OR((VLOOKUP(B322,#REF!,66,FALSE)="1"),(VLOOKUP(B322,#REF!,8,FALSE)="1")),"非公開",(VLOOKUP(B322,#REF!,30,"FALSE")))</f>
        <v>#REF!</v>
      </c>
      <c r="L322" s="13" t="e">
        <f>VLOOKUP(B322,#REF!,29,FALSE)</f>
        <v>#REF!</v>
      </c>
      <c r="M322" s="14" t="e">
        <f>IF(OR((VLOOKUP(B322,#REF!,66,FALSE)="1"),(VLOOKUP(B322,#REF!,8,FALSE)="1")),"非公開",(ROUNDDOWN(L322/K322,3)))</f>
        <v>#REF!</v>
      </c>
      <c r="N322" s="15"/>
      <c r="O322" s="15"/>
      <c r="P322" s="15"/>
      <c r="Q322" s="15"/>
      <c r="R322" s="16"/>
    </row>
    <row r="323" spans="1:18" ht="60" customHeight="1" x14ac:dyDescent="0.15">
      <c r="A323" s="7" t="e">
        <f>VLOOKUP(B323,#REF!,75,FALSE)</f>
        <v>#REF!</v>
      </c>
      <c r="B323" s="8" t="s">
        <v>250</v>
      </c>
      <c r="C323" s="8" t="e">
        <f>VLOOKUP(B323,#REF!,76,FALSE)</f>
        <v>#REF!</v>
      </c>
      <c r="D323" s="8" t="e">
        <f t="shared" si="6"/>
        <v>#REF!</v>
      </c>
      <c r="E323" s="9" t="e">
        <f>VLOOKUP(B323,#REF!,9,FALSE)&amp;CHAR(10)&amp;(DBCS(VLOOKUP(B323,#REF!,11,FALSE))&amp;(DBCS(VLOOKUP(B323,#REF!,10,FALSE))))</f>
        <v>#REF!</v>
      </c>
      <c r="F323" s="9" t="e">
        <f>IF(VLOOKUP(B323,#REF!,63,FALSE)="01","航空自衛隊第２補給処調達部長　村岡　良雄","航空自衛隊第２補給処調達部長代理調達管理課長　奥山　英樹")</f>
        <v>#REF!</v>
      </c>
      <c r="G323" s="10" t="e">
        <f>DATEVALUE(VLOOKUP(B323,#REF!,21,FALSE))</f>
        <v>#REF!</v>
      </c>
      <c r="H323" s="9" t="e">
        <f>VLOOKUP(B323,#REF!,18,FALSE)&amp;CHAR(10)&amp;(VLOOKUP(B323,#REF!,19,FALSE))</f>
        <v>#REF!</v>
      </c>
      <c r="I323" s="11" t="e">
        <f>VLOOKUP(H323,#REF!,2,FALSE)</f>
        <v>#REF!</v>
      </c>
      <c r="J323" s="12" t="e">
        <f>VLOOKUP(B323,#REF!,67,FALSE)</f>
        <v>#REF!</v>
      </c>
      <c r="K323" s="13" t="e">
        <f>IF(OR((VLOOKUP(B323,#REF!,66,FALSE)="1"),(VLOOKUP(B323,#REF!,8,FALSE)="1")),"非公開",(VLOOKUP(B323,#REF!,30,"FALSE")))</f>
        <v>#REF!</v>
      </c>
      <c r="L323" s="13" t="e">
        <f>VLOOKUP(B323,#REF!,29,FALSE)</f>
        <v>#REF!</v>
      </c>
      <c r="M323" s="14" t="e">
        <f>IF(OR((VLOOKUP(B323,#REF!,66,FALSE)="1"),(VLOOKUP(B323,#REF!,8,FALSE)="1")),"非公開",(ROUNDDOWN(L323/K323,3)))</f>
        <v>#REF!</v>
      </c>
      <c r="N323" s="15"/>
      <c r="O323" s="15"/>
      <c r="P323" s="15"/>
      <c r="Q323" s="15"/>
      <c r="R323" s="16"/>
    </row>
    <row r="324" spans="1:18" ht="60" customHeight="1" x14ac:dyDescent="0.15">
      <c r="A324" s="7" t="e">
        <f>VLOOKUP(B324,#REF!,75,FALSE)</f>
        <v>#REF!</v>
      </c>
      <c r="B324" s="8" t="s">
        <v>251</v>
      </c>
      <c r="C324" s="8" t="e">
        <f>VLOOKUP(B324,#REF!,76,FALSE)</f>
        <v>#REF!</v>
      </c>
      <c r="D324" s="8" t="e">
        <f t="shared" si="6"/>
        <v>#REF!</v>
      </c>
      <c r="E324" s="9" t="e">
        <f>VLOOKUP(B324,#REF!,9,FALSE)&amp;CHAR(10)&amp;(DBCS(VLOOKUP(B324,#REF!,11,FALSE))&amp;(DBCS(VLOOKUP(B324,#REF!,10,FALSE))))</f>
        <v>#REF!</v>
      </c>
      <c r="F324" s="9" t="e">
        <f>IF(VLOOKUP(B324,#REF!,63,FALSE)="01","航空自衛隊第２補給処調達部長　村岡　良雄","航空自衛隊第２補給処調達部長代理調達管理課長　奥山　英樹")</f>
        <v>#REF!</v>
      </c>
      <c r="G324" s="10" t="e">
        <f>DATEVALUE(VLOOKUP(B324,#REF!,21,FALSE))</f>
        <v>#REF!</v>
      </c>
      <c r="H324" s="9" t="e">
        <f>VLOOKUP(B324,#REF!,18,FALSE)&amp;CHAR(10)&amp;(VLOOKUP(B324,#REF!,19,FALSE))</f>
        <v>#REF!</v>
      </c>
      <c r="I324" s="11" t="e">
        <f>VLOOKUP(H324,#REF!,2,FALSE)</f>
        <v>#REF!</v>
      </c>
      <c r="J324" s="12" t="e">
        <f>VLOOKUP(B324,#REF!,67,FALSE)</f>
        <v>#REF!</v>
      </c>
      <c r="K324" s="13" t="e">
        <f>IF(OR((VLOOKUP(B324,#REF!,66,FALSE)="1"),(VLOOKUP(B324,#REF!,8,FALSE)="1")),"非公開",(VLOOKUP(B324,#REF!,30,"FALSE")))</f>
        <v>#REF!</v>
      </c>
      <c r="L324" s="13" t="e">
        <f>VLOOKUP(B324,#REF!,29,FALSE)</f>
        <v>#REF!</v>
      </c>
      <c r="M324" s="14" t="e">
        <f>IF(OR((VLOOKUP(B324,#REF!,66,FALSE)="1"),(VLOOKUP(B324,#REF!,8,FALSE)="1")),"非公開",(ROUNDDOWN(L324/K324,3)))</f>
        <v>#REF!</v>
      </c>
      <c r="N324" s="15"/>
      <c r="O324" s="15"/>
      <c r="P324" s="15"/>
      <c r="Q324" s="15"/>
      <c r="R324" s="16"/>
    </row>
    <row r="325" spans="1:18" ht="60" customHeight="1" x14ac:dyDescent="0.15">
      <c r="A325" s="7" t="e">
        <f>VLOOKUP(B325,#REF!,75,FALSE)</f>
        <v>#REF!</v>
      </c>
      <c r="B325" s="8" t="s">
        <v>252</v>
      </c>
      <c r="C325" s="8" t="e">
        <f>VLOOKUP(B325,#REF!,76,FALSE)</f>
        <v>#REF!</v>
      </c>
      <c r="D325" s="8" t="e">
        <f t="shared" si="6"/>
        <v>#REF!</v>
      </c>
      <c r="E325" s="9" t="e">
        <f>VLOOKUP(B325,#REF!,9,FALSE)&amp;CHAR(10)&amp;(DBCS(VLOOKUP(B325,#REF!,11,FALSE))&amp;(DBCS(VLOOKUP(B325,#REF!,10,FALSE))))</f>
        <v>#REF!</v>
      </c>
      <c r="F325" s="9" t="e">
        <f>IF(VLOOKUP(B325,#REF!,63,FALSE)="01","航空自衛隊第２補給処調達部長　村岡　良雄","航空自衛隊第２補給処調達部長代理調達管理課長　奥山　英樹")</f>
        <v>#REF!</v>
      </c>
      <c r="G325" s="10" t="e">
        <f>DATEVALUE(VLOOKUP(B325,#REF!,21,FALSE))</f>
        <v>#REF!</v>
      </c>
      <c r="H325" s="9" t="e">
        <f>VLOOKUP(B325,#REF!,18,FALSE)&amp;CHAR(10)&amp;(VLOOKUP(B325,#REF!,19,FALSE))</f>
        <v>#REF!</v>
      </c>
      <c r="I325" s="11" t="e">
        <f>VLOOKUP(H325,#REF!,2,FALSE)</f>
        <v>#REF!</v>
      </c>
      <c r="J325" s="12" t="e">
        <f>VLOOKUP(B325,#REF!,67,FALSE)</f>
        <v>#REF!</v>
      </c>
      <c r="K325" s="13" t="e">
        <f>IF(OR((VLOOKUP(B325,#REF!,66,FALSE)="1"),(VLOOKUP(B325,#REF!,8,FALSE)="1")),"非公開",(VLOOKUP(B325,#REF!,30,"FALSE")))</f>
        <v>#REF!</v>
      </c>
      <c r="L325" s="13" t="e">
        <f>VLOOKUP(B325,#REF!,29,FALSE)</f>
        <v>#REF!</v>
      </c>
      <c r="M325" s="14" t="e">
        <f>IF(OR((VLOOKUP(B325,#REF!,66,FALSE)="1"),(VLOOKUP(B325,#REF!,8,FALSE)="1")),"非公開",(ROUNDDOWN(L325/K325,3)))</f>
        <v>#REF!</v>
      </c>
      <c r="N325" s="15"/>
      <c r="O325" s="15"/>
      <c r="P325" s="15"/>
      <c r="Q325" s="15"/>
      <c r="R325" s="16"/>
    </row>
    <row r="326" spans="1:18" ht="60" customHeight="1" x14ac:dyDescent="0.15">
      <c r="A326" s="7" t="e">
        <f>VLOOKUP(B326,#REF!,75,FALSE)</f>
        <v>#REF!</v>
      </c>
      <c r="B326" s="8" t="s">
        <v>253</v>
      </c>
      <c r="C326" s="8" t="e">
        <f>VLOOKUP(B326,#REF!,76,FALSE)</f>
        <v>#REF!</v>
      </c>
      <c r="D326" s="8" t="e">
        <f t="shared" si="6"/>
        <v>#REF!</v>
      </c>
      <c r="E326" s="9" t="e">
        <f>VLOOKUP(B326,#REF!,9,FALSE)&amp;CHAR(10)&amp;(DBCS(VLOOKUP(B326,#REF!,11,FALSE))&amp;(DBCS(VLOOKUP(B326,#REF!,10,FALSE))))</f>
        <v>#REF!</v>
      </c>
      <c r="F326" s="9" t="e">
        <f>IF(VLOOKUP(B326,#REF!,63,FALSE)="01","航空自衛隊第２補給処調達部長　村岡　良雄","航空自衛隊第２補給処調達部長代理調達管理課長　奥山　英樹")</f>
        <v>#REF!</v>
      </c>
      <c r="G326" s="10" t="e">
        <f>DATEVALUE(VLOOKUP(B326,#REF!,21,FALSE))</f>
        <v>#REF!</v>
      </c>
      <c r="H326" s="9" t="e">
        <f>VLOOKUP(B326,#REF!,18,FALSE)&amp;CHAR(10)&amp;(VLOOKUP(B326,#REF!,19,FALSE))</f>
        <v>#REF!</v>
      </c>
      <c r="I326" s="11" t="e">
        <f>VLOOKUP(H326,#REF!,2,FALSE)</f>
        <v>#REF!</v>
      </c>
      <c r="J326" s="12" t="e">
        <f>VLOOKUP(B326,#REF!,67,FALSE)</f>
        <v>#REF!</v>
      </c>
      <c r="K326" s="13" t="e">
        <f>IF(OR((VLOOKUP(B326,#REF!,66,FALSE)="1"),(VLOOKUP(B326,#REF!,8,FALSE)="1")),"非公開",(VLOOKUP(B326,#REF!,30,"FALSE")))</f>
        <v>#REF!</v>
      </c>
      <c r="L326" s="13" t="e">
        <f>VLOOKUP(B326,#REF!,29,FALSE)</f>
        <v>#REF!</v>
      </c>
      <c r="M326" s="14" t="e">
        <f>IF(OR((VLOOKUP(B326,#REF!,66,FALSE)="1"),(VLOOKUP(B326,#REF!,8,FALSE)="1")),"非公開",(ROUNDDOWN(L326/K326,3)))</f>
        <v>#REF!</v>
      </c>
      <c r="N326" s="15"/>
      <c r="O326" s="15"/>
      <c r="P326" s="15"/>
      <c r="Q326" s="15"/>
      <c r="R326" s="16"/>
    </row>
    <row r="327" spans="1:18" ht="60" customHeight="1" x14ac:dyDescent="0.15">
      <c r="A327" s="7" t="e">
        <f>VLOOKUP(B327,#REF!,75,FALSE)</f>
        <v>#REF!</v>
      </c>
      <c r="B327" s="8" t="s">
        <v>254</v>
      </c>
      <c r="C327" s="8" t="e">
        <f>VLOOKUP(B327,#REF!,76,FALSE)</f>
        <v>#REF!</v>
      </c>
      <c r="D327" s="8" t="e">
        <f t="shared" si="6"/>
        <v>#REF!</v>
      </c>
      <c r="E327" s="9" t="e">
        <f>VLOOKUP(B327,#REF!,9,FALSE)&amp;CHAR(10)&amp;(DBCS(VLOOKUP(B327,#REF!,11,FALSE))&amp;(DBCS(VLOOKUP(B327,#REF!,10,FALSE))))</f>
        <v>#REF!</v>
      </c>
      <c r="F327" s="9" t="e">
        <f>IF(VLOOKUP(B327,#REF!,63,FALSE)="01","航空自衛隊第２補給処調達部長　村岡　良雄","航空自衛隊第２補給処調達部長代理調達管理課長　奥山　英樹")</f>
        <v>#REF!</v>
      </c>
      <c r="G327" s="10" t="e">
        <f>DATEVALUE(VLOOKUP(B327,#REF!,21,FALSE))</f>
        <v>#REF!</v>
      </c>
      <c r="H327" s="9" t="e">
        <f>VLOOKUP(B327,#REF!,18,FALSE)&amp;CHAR(10)&amp;(VLOOKUP(B327,#REF!,19,FALSE))</f>
        <v>#REF!</v>
      </c>
      <c r="I327" s="11" t="e">
        <f>VLOOKUP(H327,#REF!,2,FALSE)</f>
        <v>#REF!</v>
      </c>
      <c r="J327" s="12" t="e">
        <f>VLOOKUP(B327,#REF!,67,FALSE)</f>
        <v>#REF!</v>
      </c>
      <c r="K327" s="13" t="e">
        <f>IF(OR((VLOOKUP(B327,#REF!,66,FALSE)="1"),(VLOOKUP(B327,#REF!,8,FALSE)="1")),"非公開",(VLOOKUP(B327,#REF!,30,"FALSE")))</f>
        <v>#REF!</v>
      </c>
      <c r="L327" s="13" t="e">
        <f>VLOOKUP(B327,#REF!,29,FALSE)</f>
        <v>#REF!</v>
      </c>
      <c r="M327" s="14" t="e">
        <f>IF(OR((VLOOKUP(B327,#REF!,66,FALSE)="1"),(VLOOKUP(B327,#REF!,8,FALSE)="1")),"非公開",(ROUNDDOWN(L327/K327,3)))</f>
        <v>#REF!</v>
      </c>
      <c r="N327" s="15"/>
      <c r="O327" s="15"/>
      <c r="P327" s="15"/>
      <c r="Q327" s="15"/>
      <c r="R327" s="16"/>
    </row>
    <row r="328" spans="1:18" ht="60" customHeight="1" x14ac:dyDescent="0.15">
      <c r="A328" s="7" t="e">
        <f>VLOOKUP(B328,#REF!,75,FALSE)</f>
        <v>#REF!</v>
      </c>
      <c r="B328" s="8" t="s">
        <v>255</v>
      </c>
      <c r="C328" s="8" t="e">
        <f>VLOOKUP(B328,#REF!,76,FALSE)</f>
        <v>#REF!</v>
      </c>
      <c r="D328" s="8" t="e">
        <f t="shared" si="6"/>
        <v>#REF!</v>
      </c>
      <c r="E328" s="9" t="e">
        <f>VLOOKUP(B328,#REF!,9,FALSE)&amp;CHAR(10)&amp;(DBCS(VLOOKUP(B328,#REF!,11,FALSE))&amp;(DBCS(VLOOKUP(B328,#REF!,10,FALSE))))</f>
        <v>#REF!</v>
      </c>
      <c r="F328" s="9" t="e">
        <f>IF(VLOOKUP(B328,#REF!,63,FALSE)="01","航空自衛隊第２補給処調達部長　村岡　良雄","航空自衛隊第２補給処調達部長代理調達管理課長　奥山　英樹")</f>
        <v>#REF!</v>
      </c>
      <c r="G328" s="10" t="e">
        <f>DATEVALUE(VLOOKUP(B328,#REF!,21,FALSE))</f>
        <v>#REF!</v>
      </c>
      <c r="H328" s="9" t="e">
        <f>VLOOKUP(B328,#REF!,18,FALSE)&amp;CHAR(10)&amp;(VLOOKUP(B328,#REF!,19,FALSE))</f>
        <v>#REF!</v>
      </c>
      <c r="I328" s="11" t="e">
        <f>VLOOKUP(H328,#REF!,2,FALSE)</f>
        <v>#REF!</v>
      </c>
      <c r="J328" s="12" t="e">
        <f>VLOOKUP(B328,#REF!,67,FALSE)</f>
        <v>#REF!</v>
      </c>
      <c r="K328" s="13" t="e">
        <f>IF(OR((VLOOKUP(B328,#REF!,66,FALSE)="1"),(VLOOKUP(B328,#REF!,8,FALSE)="1")),"非公開",(VLOOKUP(B328,#REF!,30,"FALSE")))</f>
        <v>#REF!</v>
      </c>
      <c r="L328" s="13" t="e">
        <f>VLOOKUP(B328,#REF!,29,FALSE)</f>
        <v>#REF!</v>
      </c>
      <c r="M328" s="14" t="e">
        <f>IF(OR((VLOOKUP(B328,#REF!,66,FALSE)="1"),(VLOOKUP(B328,#REF!,8,FALSE)="1")),"非公開",(ROUNDDOWN(L328/K328,3)))</f>
        <v>#REF!</v>
      </c>
      <c r="N328" s="15"/>
      <c r="O328" s="15"/>
      <c r="P328" s="15"/>
      <c r="Q328" s="15"/>
      <c r="R328" s="16"/>
    </row>
    <row r="329" spans="1:18" ht="60" customHeight="1" x14ac:dyDescent="0.15">
      <c r="A329" s="7" t="e">
        <f>VLOOKUP(B329,#REF!,75,FALSE)</f>
        <v>#REF!</v>
      </c>
      <c r="B329" s="8" t="s">
        <v>256</v>
      </c>
      <c r="C329" s="8" t="e">
        <f>VLOOKUP(B329,#REF!,76,FALSE)</f>
        <v>#REF!</v>
      </c>
      <c r="D329" s="8" t="e">
        <f t="shared" si="6"/>
        <v>#REF!</v>
      </c>
      <c r="E329" s="9" t="e">
        <f>VLOOKUP(B329,#REF!,9,FALSE)&amp;CHAR(10)&amp;(DBCS(VLOOKUP(B329,#REF!,11,FALSE))&amp;(DBCS(VLOOKUP(B329,#REF!,10,FALSE))))</f>
        <v>#REF!</v>
      </c>
      <c r="F329" s="9" t="e">
        <f>IF(VLOOKUP(B329,#REF!,63,FALSE)="01","航空自衛隊第２補給処調達部長　村岡　良雄","航空自衛隊第２補給処調達部長代理調達管理課長　奥山　英樹")</f>
        <v>#REF!</v>
      </c>
      <c r="G329" s="10" t="e">
        <f>DATEVALUE(VLOOKUP(B329,#REF!,21,FALSE))</f>
        <v>#REF!</v>
      </c>
      <c r="H329" s="9" t="e">
        <f>VLOOKUP(B329,#REF!,18,FALSE)&amp;CHAR(10)&amp;(VLOOKUP(B329,#REF!,19,FALSE))</f>
        <v>#REF!</v>
      </c>
      <c r="I329" s="11" t="e">
        <f>VLOOKUP(H329,#REF!,2,FALSE)</f>
        <v>#REF!</v>
      </c>
      <c r="J329" s="12" t="e">
        <f>VLOOKUP(B329,#REF!,67,FALSE)</f>
        <v>#REF!</v>
      </c>
      <c r="K329" s="13" t="e">
        <f>IF(OR((VLOOKUP(B329,#REF!,66,FALSE)="1"),(VLOOKUP(B329,#REF!,8,FALSE)="1")),"非公開",(VLOOKUP(B329,#REF!,30,"FALSE")))</f>
        <v>#REF!</v>
      </c>
      <c r="L329" s="13" t="e">
        <f>VLOOKUP(B329,#REF!,29,FALSE)</f>
        <v>#REF!</v>
      </c>
      <c r="M329" s="14" t="e">
        <f>IF(OR((VLOOKUP(B329,#REF!,66,FALSE)="1"),(VLOOKUP(B329,#REF!,8,FALSE)="1")),"非公開",(ROUNDDOWN(L329/K329,3)))</f>
        <v>#REF!</v>
      </c>
      <c r="N329" s="15"/>
      <c r="O329" s="15"/>
      <c r="P329" s="15"/>
      <c r="Q329" s="15"/>
      <c r="R329" s="16"/>
    </row>
    <row r="330" spans="1:18" ht="60" customHeight="1" x14ac:dyDescent="0.15">
      <c r="A330" s="7" t="e">
        <f>VLOOKUP(B330,#REF!,75,FALSE)</f>
        <v>#REF!</v>
      </c>
      <c r="B330" s="8" t="s">
        <v>257</v>
      </c>
      <c r="C330" s="8" t="e">
        <f>VLOOKUP(B330,#REF!,76,FALSE)</f>
        <v>#REF!</v>
      </c>
      <c r="D330" s="8" t="e">
        <f t="shared" si="6"/>
        <v>#REF!</v>
      </c>
      <c r="E330" s="9" t="e">
        <f>VLOOKUP(B330,#REF!,9,FALSE)&amp;CHAR(10)&amp;(DBCS(VLOOKUP(B330,#REF!,11,FALSE))&amp;(DBCS(VLOOKUP(B330,#REF!,10,FALSE))))</f>
        <v>#REF!</v>
      </c>
      <c r="F330" s="9" t="e">
        <f>IF(VLOOKUP(B330,#REF!,63,FALSE)="01","航空自衛隊第２補給処調達部長　村岡　良雄","航空自衛隊第２補給処調達部長代理調達管理課長　奥山　英樹")</f>
        <v>#REF!</v>
      </c>
      <c r="G330" s="10" t="e">
        <f>DATEVALUE(VLOOKUP(B330,#REF!,21,FALSE))</f>
        <v>#REF!</v>
      </c>
      <c r="H330" s="9" t="e">
        <f>VLOOKUP(B330,#REF!,18,FALSE)&amp;CHAR(10)&amp;(VLOOKUP(B330,#REF!,19,FALSE))</f>
        <v>#REF!</v>
      </c>
      <c r="I330" s="11" t="e">
        <f>VLOOKUP(H330,#REF!,2,FALSE)</f>
        <v>#REF!</v>
      </c>
      <c r="J330" s="12" t="e">
        <f>VLOOKUP(B330,#REF!,67,FALSE)</f>
        <v>#REF!</v>
      </c>
      <c r="K330" s="13" t="e">
        <f>IF(OR((VLOOKUP(B330,#REF!,66,FALSE)="1"),(VLOOKUP(B330,#REF!,8,FALSE)="1")),"非公開",(VLOOKUP(B330,#REF!,30,"FALSE")))</f>
        <v>#REF!</v>
      </c>
      <c r="L330" s="13" t="e">
        <f>VLOOKUP(B330,#REF!,29,FALSE)</f>
        <v>#REF!</v>
      </c>
      <c r="M330" s="14" t="e">
        <f>IF(OR((VLOOKUP(B330,#REF!,66,FALSE)="1"),(VLOOKUP(B330,#REF!,8,FALSE)="1")),"非公開",(ROUNDDOWN(L330/K330,3)))</f>
        <v>#REF!</v>
      </c>
      <c r="N330" s="15"/>
      <c r="O330" s="15"/>
      <c r="P330" s="15"/>
      <c r="Q330" s="15"/>
      <c r="R330" s="16"/>
    </row>
    <row r="331" spans="1:18" ht="60" customHeight="1" x14ac:dyDescent="0.15">
      <c r="A331" s="7" t="e">
        <f>VLOOKUP(B331,#REF!,75,FALSE)</f>
        <v>#REF!</v>
      </c>
      <c r="B331" s="8" t="s">
        <v>258</v>
      </c>
      <c r="C331" s="8" t="e">
        <f>VLOOKUP(B331,#REF!,76,FALSE)</f>
        <v>#REF!</v>
      </c>
      <c r="D331" s="8" t="e">
        <f t="shared" si="6"/>
        <v>#REF!</v>
      </c>
      <c r="E331" s="9" t="e">
        <f>VLOOKUP(B331,#REF!,9,FALSE)&amp;CHAR(10)&amp;(DBCS(VLOOKUP(B331,#REF!,11,FALSE))&amp;(DBCS(VLOOKUP(B331,#REF!,10,FALSE))))</f>
        <v>#REF!</v>
      </c>
      <c r="F331" s="9" t="e">
        <f>IF(VLOOKUP(B331,#REF!,63,FALSE)="01","航空自衛隊第２補給処調達部長　村岡　良雄","航空自衛隊第２補給処調達部長代理調達管理課長　奥山　英樹")</f>
        <v>#REF!</v>
      </c>
      <c r="G331" s="10" t="e">
        <f>DATEVALUE(VLOOKUP(B331,#REF!,21,FALSE))</f>
        <v>#REF!</v>
      </c>
      <c r="H331" s="9" t="e">
        <f>VLOOKUP(B331,#REF!,18,FALSE)&amp;CHAR(10)&amp;(VLOOKUP(B331,#REF!,19,FALSE))</f>
        <v>#REF!</v>
      </c>
      <c r="I331" s="11" t="e">
        <f>VLOOKUP(H331,#REF!,2,FALSE)</f>
        <v>#REF!</v>
      </c>
      <c r="J331" s="12" t="e">
        <f>VLOOKUP(B331,#REF!,67,FALSE)</f>
        <v>#REF!</v>
      </c>
      <c r="K331" s="13" t="e">
        <f>IF(OR((VLOOKUP(B331,#REF!,66,FALSE)="1"),(VLOOKUP(B331,#REF!,8,FALSE)="1")),"非公開",(VLOOKUP(B331,#REF!,30,"FALSE")))</f>
        <v>#REF!</v>
      </c>
      <c r="L331" s="13" t="e">
        <f>VLOOKUP(B331,#REF!,29,FALSE)</f>
        <v>#REF!</v>
      </c>
      <c r="M331" s="14" t="e">
        <f>IF(OR((VLOOKUP(B331,#REF!,66,FALSE)="1"),(VLOOKUP(B331,#REF!,8,FALSE)="1")),"非公開",(ROUNDDOWN(L331/K331,3)))</f>
        <v>#REF!</v>
      </c>
      <c r="N331" s="15"/>
      <c r="O331" s="15"/>
      <c r="P331" s="15"/>
      <c r="Q331" s="15"/>
      <c r="R331" s="16"/>
    </row>
    <row r="332" spans="1:18" ht="60" customHeight="1" x14ac:dyDescent="0.15">
      <c r="A332" s="7" t="e">
        <f>VLOOKUP(B332,#REF!,75,FALSE)</f>
        <v>#REF!</v>
      </c>
      <c r="B332" s="8" t="s">
        <v>259</v>
      </c>
      <c r="C332" s="8" t="e">
        <f>VLOOKUP(B332,#REF!,76,FALSE)</f>
        <v>#REF!</v>
      </c>
      <c r="D332" s="8" t="e">
        <f t="shared" si="6"/>
        <v>#REF!</v>
      </c>
      <c r="E332" s="9" t="e">
        <f>VLOOKUP(B332,#REF!,9,FALSE)&amp;CHAR(10)&amp;(DBCS(VLOOKUP(B332,#REF!,11,FALSE))&amp;(DBCS(VLOOKUP(B332,#REF!,10,FALSE))))</f>
        <v>#REF!</v>
      </c>
      <c r="F332" s="9" t="e">
        <f>IF(VLOOKUP(B332,#REF!,63,FALSE)="01","航空自衛隊第２補給処調達部長　村岡　良雄","航空自衛隊第２補給処調達部長代理調達管理課長　奥山　英樹")</f>
        <v>#REF!</v>
      </c>
      <c r="G332" s="10" t="e">
        <f>DATEVALUE(VLOOKUP(B332,#REF!,21,FALSE))</f>
        <v>#REF!</v>
      </c>
      <c r="H332" s="9" t="e">
        <f>VLOOKUP(B332,#REF!,18,FALSE)&amp;CHAR(10)&amp;(VLOOKUP(B332,#REF!,19,FALSE))</f>
        <v>#REF!</v>
      </c>
      <c r="I332" s="11" t="e">
        <f>VLOOKUP(H332,#REF!,2,FALSE)</f>
        <v>#REF!</v>
      </c>
      <c r="J332" s="12" t="e">
        <f>VLOOKUP(B332,#REF!,67,FALSE)</f>
        <v>#REF!</v>
      </c>
      <c r="K332" s="13" t="e">
        <f>IF(OR((VLOOKUP(B332,#REF!,66,FALSE)="1"),(VLOOKUP(B332,#REF!,8,FALSE)="1")),"非公開",(VLOOKUP(B332,#REF!,30,"FALSE")))</f>
        <v>#REF!</v>
      </c>
      <c r="L332" s="13" t="e">
        <f>VLOOKUP(B332,#REF!,29,FALSE)</f>
        <v>#REF!</v>
      </c>
      <c r="M332" s="14" t="e">
        <f>IF(OR((VLOOKUP(B332,#REF!,66,FALSE)="1"),(VLOOKUP(B332,#REF!,8,FALSE)="1")),"非公開",(ROUNDDOWN(L332/K332,3)))</f>
        <v>#REF!</v>
      </c>
      <c r="N332" s="15"/>
      <c r="O332" s="15"/>
      <c r="P332" s="15"/>
      <c r="Q332" s="15"/>
      <c r="R332" s="16"/>
    </row>
    <row r="333" spans="1:18" ht="60" customHeight="1" x14ac:dyDescent="0.15">
      <c r="A333" s="7" t="e">
        <f>VLOOKUP(B333,#REF!,75,FALSE)</f>
        <v>#REF!</v>
      </c>
      <c r="B333" s="8" t="s">
        <v>260</v>
      </c>
      <c r="C333" s="8" t="e">
        <f>VLOOKUP(B333,#REF!,76,FALSE)</f>
        <v>#REF!</v>
      </c>
      <c r="D333" s="8" t="e">
        <f t="shared" si="6"/>
        <v>#REF!</v>
      </c>
      <c r="E333" s="9" t="e">
        <f>VLOOKUP(B333,#REF!,9,FALSE)&amp;CHAR(10)&amp;(DBCS(VLOOKUP(B333,#REF!,11,FALSE))&amp;(DBCS(VLOOKUP(B333,#REF!,10,FALSE))))</f>
        <v>#REF!</v>
      </c>
      <c r="F333" s="9" t="e">
        <f>IF(VLOOKUP(B333,#REF!,63,FALSE)="01","航空自衛隊第２補給処調達部長　村岡　良雄","航空自衛隊第２補給処調達部長代理調達管理課長　奥山　英樹")</f>
        <v>#REF!</v>
      </c>
      <c r="G333" s="10" t="e">
        <f>DATEVALUE(VLOOKUP(B333,#REF!,21,FALSE))</f>
        <v>#REF!</v>
      </c>
      <c r="H333" s="9" t="e">
        <f>VLOOKUP(B333,#REF!,18,FALSE)&amp;CHAR(10)&amp;(VLOOKUP(B333,#REF!,19,FALSE))</f>
        <v>#REF!</v>
      </c>
      <c r="I333" s="11" t="e">
        <f>VLOOKUP(H333,#REF!,2,FALSE)</f>
        <v>#REF!</v>
      </c>
      <c r="J333" s="12" t="e">
        <f>VLOOKUP(B333,#REF!,67,FALSE)</f>
        <v>#REF!</v>
      </c>
      <c r="K333" s="13" t="e">
        <f>IF(OR((VLOOKUP(B333,#REF!,66,FALSE)="1"),(VLOOKUP(B333,#REF!,8,FALSE)="1")),"非公開",(VLOOKUP(B333,#REF!,30,"FALSE")))</f>
        <v>#REF!</v>
      </c>
      <c r="L333" s="13" t="e">
        <f>VLOOKUP(B333,#REF!,29,FALSE)</f>
        <v>#REF!</v>
      </c>
      <c r="M333" s="14" t="e">
        <f>IF(OR((VLOOKUP(B333,#REF!,66,FALSE)="1"),(VLOOKUP(B333,#REF!,8,FALSE)="1")),"非公開",(ROUNDDOWN(L333/K333,3)))</f>
        <v>#REF!</v>
      </c>
      <c r="N333" s="15"/>
      <c r="O333" s="15"/>
      <c r="P333" s="15"/>
      <c r="Q333" s="15"/>
      <c r="R333" s="16"/>
    </row>
    <row r="334" spans="1:18" ht="60" customHeight="1" x14ac:dyDescent="0.15">
      <c r="A334" s="7" t="e">
        <f>VLOOKUP(B334,#REF!,75,FALSE)</f>
        <v>#REF!</v>
      </c>
      <c r="B334" s="8" t="s">
        <v>261</v>
      </c>
      <c r="C334" s="8" t="e">
        <f>VLOOKUP(B334,#REF!,76,FALSE)</f>
        <v>#REF!</v>
      </c>
      <c r="D334" s="8" t="e">
        <f t="shared" si="6"/>
        <v>#REF!</v>
      </c>
      <c r="E334" s="9" t="e">
        <f>VLOOKUP(B334,#REF!,9,FALSE)&amp;CHAR(10)&amp;(DBCS(VLOOKUP(B334,#REF!,11,FALSE))&amp;(DBCS(VLOOKUP(B334,#REF!,10,FALSE))))</f>
        <v>#REF!</v>
      </c>
      <c r="F334" s="9" t="e">
        <f>IF(VLOOKUP(B334,#REF!,63,FALSE)="01","航空自衛隊第２補給処調達部長　村岡　良雄","航空自衛隊第２補給処調達部長代理調達管理課長　奥山　英樹")</f>
        <v>#REF!</v>
      </c>
      <c r="G334" s="10" t="e">
        <f>DATEVALUE(VLOOKUP(B334,#REF!,21,FALSE))</f>
        <v>#REF!</v>
      </c>
      <c r="H334" s="9" t="e">
        <f>VLOOKUP(B334,#REF!,18,FALSE)&amp;CHAR(10)&amp;(VLOOKUP(B334,#REF!,19,FALSE))</f>
        <v>#REF!</v>
      </c>
      <c r="I334" s="11" t="e">
        <f>VLOOKUP(H334,#REF!,2,FALSE)</f>
        <v>#REF!</v>
      </c>
      <c r="J334" s="12" t="e">
        <f>VLOOKUP(B334,#REF!,67,FALSE)</f>
        <v>#REF!</v>
      </c>
      <c r="K334" s="13" t="e">
        <f>IF(OR((VLOOKUP(B334,#REF!,66,FALSE)="1"),(VLOOKUP(B334,#REF!,8,FALSE)="1")),"非公開",(VLOOKUP(B334,#REF!,30,"FALSE")))</f>
        <v>#REF!</v>
      </c>
      <c r="L334" s="13" t="e">
        <f>VLOOKUP(B334,#REF!,29,FALSE)</f>
        <v>#REF!</v>
      </c>
      <c r="M334" s="14" t="e">
        <f>IF(OR((VLOOKUP(B334,#REF!,66,FALSE)="1"),(VLOOKUP(B334,#REF!,8,FALSE)="1")),"非公開",(ROUNDDOWN(L334/K334,3)))</f>
        <v>#REF!</v>
      </c>
      <c r="N334" s="15"/>
      <c r="O334" s="15"/>
      <c r="P334" s="15"/>
      <c r="Q334" s="15"/>
      <c r="R334" s="16"/>
    </row>
    <row r="335" spans="1:18" ht="60" customHeight="1" x14ac:dyDescent="0.15">
      <c r="A335" s="7" t="e">
        <f>VLOOKUP(B335,#REF!,75,FALSE)</f>
        <v>#REF!</v>
      </c>
      <c r="B335" s="8" t="s">
        <v>262</v>
      </c>
      <c r="C335" s="8" t="e">
        <f>VLOOKUP(B335,#REF!,76,FALSE)</f>
        <v>#REF!</v>
      </c>
      <c r="D335" s="8" t="e">
        <f t="shared" si="6"/>
        <v>#REF!</v>
      </c>
      <c r="E335" s="9" t="e">
        <f>VLOOKUP(B335,#REF!,9,FALSE)&amp;CHAR(10)&amp;(DBCS(VLOOKUP(B335,#REF!,11,FALSE))&amp;(DBCS(VLOOKUP(B335,#REF!,10,FALSE))))</f>
        <v>#REF!</v>
      </c>
      <c r="F335" s="9" t="e">
        <f>IF(VLOOKUP(B335,#REF!,63,FALSE)="01","航空自衛隊第２補給処調達部長　村岡　良雄","航空自衛隊第２補給処調達部長代理調達管理課長　奥山　英樹")</f>
        <v>#REF!</v>
      </c>
      <c r="G335" s="10" t="e">
        <f>DATEVALUE(VLOOKUP(B335,#REF!,21,FALSE))</f>
        <v>#REF!</v>
      </c>
      <c r="H335" s="9" t="e">
        <f>VLOOKUP(B335,#REF!,18,FALSE)&amp;CHAR(10)&amp;(VLOOKUP(B335,#REF!,19,FALSE))</f>
        <v>#REF!</v>
      </c>
      <c r="I335" s="11" t="e">
        <f>VLOOKUP(H335,#REF!,2,FALSE)</f>
        <v>#REF!</v>
      </c>
      <c r="J335" s="12" t="e">
        <f>VLOOKUP(B335,#REF!,67,FALSE)</f>
        <v>#REF!</v>
      </c>
      <c r="K335" s="13" t="e">
        <f>IF(OR((VLOOKUP(B335,#REF!,66,FALSE)="1"),(VLOOKUP(B335,#REF!,8,FALSE)="1")),"非公開",(VLOOKUP(B335,#REF!,30,"FALSE")))</f>
        <v>#REF!</v>
      </c>
      <c r="L335" s="13" t="e">
        <f>VLOOKUP(B335,#REF!,29,FALSE)</f>
        <v>#REF!</v>
      </c>
      <c r="M335" s="14" t="e">
        <f>IF(OR((VLOOKUP(B335,#REF!,66,FALSE)="1"),(VLOOKUP(B335,#REF!,8,FALSE)="1")),"非公開",(ROUNDDOWN(L335/K335,3)))</f>
        <v>#REF!</v>
      </c>
      <c r="N335" s="15"/>
      <c r="O335" s="15"/>
      <c r="P335" s="15"/>
      <c r="Q335" s="15"/>
      <c r="R335" s="16"/>
    </row>
    <row r="336" spans="1:18" ht="60" customHeight="1" x14ac:dyDescent="0.15">
      <c r="A336" s="7" t="e">
        <f>VLOOKUP(B336,#REF!,75,FALSE)</f>
        <v>#REF!</v>
      </c>
      <c r="B336" s="8" t="s">
        <v>263</v>
      </c>
      <c r="C336" s="8" t="e">
        <f>VLOOKUP(B336,#REF!,76,FALSE)</f>
        <v>#REF!</v>
      </c>
      <c r="D336" s="8" t="e">
        <f t="shared" si="6"/>
        <v>#REF!</v>
      </c>
      <c r="E336" s="9" t="e">
        <f>VLOOKUP(B336,#REF!,9,FALSE)&amp;CHAR(10)&amp;(DBCS(VLOOKUP(B336,#REF!,11,FALSE))&amp;(DBCS(VLOOKUP(B336,#REF!,10,FALSE))))</f>
        <v>#REF!</v>
      </c>
      <c r="F336" s="9" t="e">
        <f>IF(VLOOKUP(B336,#REF!,63,FALSE)="01","航空自衛隊第２補給処調達部長　村岡　良雄","航空自衛隊第２補給処調達部長代理調達管理課長　奥山　英樹")</f>
        <v>#REF!</v>
      </c>
      <c r="G336" s="10" t="e">
        <f>DATEVALUE(VLOOKUP(B336,#REF!,21,FALSE))</f>
        <v>#REF!</v>
      </c>
      <c r="H336" s="9" t="e">
        <f>VLOOKUP(B336,#REF!,18,FALSE)&amp;CHAR(10)&amp;(VLOOKUP(B336,#REF!,19,FALSE))</f>
        <v>#REF!</v>
      </c>
      <c r="I336" s="11" t="e">
        <f>VLOOKUP(H336,#REF!,2,FALSE)</f>
        <v>#REF!</v>
      </c>
      <c r="J336" s="12" t="e">
        <f>VLOOKUP(B336,#REF!,67,FALSE)</f>
        <v>#REF!</v>
      </c>
      <c r="K336" s="13" t="e">
        <f>IF(OR((VLOOKUP(B336,#REF!,66,FALSE)="1"),(VLOOKUP(B336,#REF!,8,FALSE)="1")),"非公開",(VLOOKUP(B336,#REF!,30,"FALSE")))</f>
        <v>#REF!</v>
      </c>
      <c r="L336" s="13" t="e">
        <f>VLOOKUP(B336,#REF!,29,FALSE)</f>
        <v>#REF!</v>
      </c>
      <c r="M336" s="14" t="e">
        <f>IF(OR((VLOOKUP(B336,#REF!,66,FALSE)="1"),(VLOOKUP(B336,#REF!,8,FALSE)="1")),"非公開",(ROUNDDOWN(L336/K336,3)))</f>
        <v>#REF!</v>
      </c>
      <c r="N336" s="15"/>
      <c r="O336" s="15"/>
      <c r="P336" s="15"/>
      <c r="Q336" s="15"/>
      <c r="R336" s="16"/>
    </row>
    <row r="337" spans="1:18" ht="60" customHeight="1" x14ac:dyDescent="0.15">
      <c r="A337" s="7" t="e">
        <f>VLOOKUP(B337,#REF!,75,FALSE)</f>
        <v>#REF!</v>
      </c>
      <c r="B337" s="8" t="s">
        <v>264</v>
      </c>
      <c r="C337" s="8" t="e">
        <f>VLOOKUP(B337,#REF!,76,FALSE)</f>
        <v>#REF!</v>
      </c>
      <c r="D337" s="8" t="e">
        <f t="shared" si="6"/>
        <v>#REF!</v>
      </c>
      <c r="E337" s="9" t="e">
        <f>VLOOKUP(B337,#REF!,9,FALSE)&amp;CHAR(10)&amp;(DBCS(VLOOKUP(B337,#REF!,11,FALSE))&amp;(DBCS(VLOOKUP(B337,#REF!,10,FALSE))))</f>
        <v>#REF!</v>
      </c>
      <c r="F337" s="9" t="e">
        <f>IF(VLOOKUP(B337,#REF!,63,FALSE)="01","航空自衛隊第２補給処調達部長　村岡　良雄","航空自衛隊第２補給処調達部長代理調達管理課長　奥山　英樹")</f>
        <v>#REF!</v>
      </c>
      <c r="G337" s="10" t="e">
        <f>DATEVALUE(VLOOKUP(B337,#REF!,21,FALSE))</f>
        <v>#REF!</v>
      </c>
      <c r="H337" s="9" t="e">
        <f>VLOOKUP(B337,#REF!,18,FALSE)&amp;CHAR(10)&amp;(VLOOKUP(B337,#REF!,19,FALSE))</f>
        <v>#REF!</v>
      </c>
      <c r="I337" s="11" t="e">
        <f>VLOOKUP(H337,#REF!,2,FALSE)</f>
        <v>#REF!</v>
      </c>
      <c r="J337" s="12" t="e">
        <f>VLOOKUP(B337,#REF!,67,FALSE)</f>
        <v>#REF!</v>
      </c>
      <c r="K337" s="13" t="e">
        <f>IF(OR((VLOOKUP(B337,#REF!,66,FALSE)="1"),(VLOOKUP(B337,#REF!,8,FALSE)="1")),"非公開",(VLOOKUP(B337,#REF!,30,"FALSE")))</f>
        <v>#REF!</v>
      </c>
      <c r="L337" s="13" t="e">
        <f>VLOOKUP(B337,#REF!,29,FALSE)</f>
        <v>#REF!</v>
      </c>
      <c r="M337" s="14" t="e">
        <f>IF(OR((VLOOKUP(B337,#REF!,66,FALSE)="1"),(VLOOKUP(B337,#REF!,8,FALSE)="1")),"非公開",(ROUNDDOWN(L337/K337,3)))</f>
        <v>#REF!</v>
      </c>
      <c r="N337" s="15"/>
      <c r="O337" s="15"/>
      <c r="P337" s="15"/>
      <c r="Q337" s="15"/>
      <c r="R337" s="16"/>
    </row>
    <row r="338" spans="1:18" ht="60" customHeight="1" x14ac:dyDescent="0.15">
      <c r="A338" s="7" t="e">
        <f>VLOOKUP(B338,#REF!,75,FALSE)</f>
        <v>#REF!</v>
      </c>
      <c r="B338" s="8" t="s">
        <v>265</v>
      </c>
      <c r="C338" s="8" t="e">
        <f>VLOOKUP(B338,#REF!,76,FALSE)</f>
        <v>#REF!</v>
      </c>
      <c r="D338" s="8" t="e">
        <f t="shared" si="6"/>
        <v>#REF!</v>
      </c>
      <c r="E338" s="9" t="e">
        <f>VLOOKUP(B338,#REF!,9,FALSE)&amp;CHAR(10)&amp;(DBCS(VLOOKUP(B338,#REF!,11,FALSE))&amp;(DBCS(VLOOKUP(B338,#REF!,10,FALSE))))</f>
        <v>#REF!</v>
      </c>
      <c r="F338" s="9" t="e">
        <f>IF(VLOOKUP(B338,#REF!,63,FALSE)="01","航空自衛隊第２補給処調達部長　村岡　良雄","航空自衛隊第２補給処調達部長代理調達管理課長　奥山　英樹")</f>
        <v>#REF!</v>
      </c>
      <c r="G338" s="10" t="e">
        <f>DATEVALUE(VLOOKUP(B338,#REF!,21,FALSE))</f>
        <v>#REF!</v>
      </c>
      <c r="H338" s="9" t="e">
        <f>VLOOKUP(B338,#REF!,18,FALSE)&amp;CHAR(10)&amp;(VLOOKUP(B338,#REF!,19,FALSE))</f>
        <v>#REF!</v>
      </c>
      <c r="I338" s="11" t="e">
        <f>VLOOKUP(H338,#REF!,2,FALSE)</f>
        <v>#REF!</v>
      </c>
      <c r="J338" s="12" t="e">
        <f>VLOOKUP(B338,#REF!,67,FALSE)</f>
        <v>#REF!</v>
      </c>
      <c r="K338" s="13" t="e">
        <f>IF(OR((VLOOKUP(B338,#REF!,66,FALSE)="1"),(VLOOKUP(B338,#REF!,8,FALSE)="1")),"非公開",(VLOOKUP(B338,#REF!,30,"FALSE")))</f>
        <v>#REF!</v>
      </c>
      <c r="L338" s="13" t="e">
        <f>VLOOKUP(B338,#REF!,29,FALSE)</f>
        <v>#REF!</v>
      </c>
      <c r="M338" s="14" t="e">
        <f>IF(OR((VLOOKUP(B338,#REF!,66,FALSE)="1"),(VLOOKUP(B338,#REF!,8,FALSE)="1")),"非公開",(ROUNDDOWN(L338/K338,3)))</f>
        <v>#REF!</v>
      </c>
      <c r="N338" s="15"/>
      <c r="O338" s="15"/>
      <c r="P338" s="15"/>
      <c r="Q338" s="15"/>
      <c r="R338" s="16"/>
    </row>
    <row r="339" spans="1:18" ht="60" customHeight="1" x14ac:dyDescent="0.15">
      <c r="A339" s="7" t="e">
        <f>VLOOKUP(B339,#REF!,75,FALSE)</f>
        <v>#REF!</v>
      </c>
      <c r="B339" s="8" t="s">
        <v>266</v>
      </c>
      <c r="C339" s="8" t="e">
        <f>VLOOKUP(B339,#REF!,76,FALSE)</f>
        <v>#REF!</v>
      </c>
      <c r="D339" s="8" t="e">
        <f t="shared" si="6"/>
        <v>#REF!</v>
      </c>
      <c r="E339" s="9" t="e">
        <f>VLOOKUP(B339,#REF!,9,FALSE)&amp;CHAR(10)&amp;(DBCS(VLOOKUP(B339,#REF!,11,FALSE))&amp;(DBCS(VLOOKUP(B339,#REF!,10,FALSE))))</f>
        <v>#REF!</v>
      </c>
      <c r="F339" s="9" t="e">
        <f>IF(VLOOKUP(B339,#REF!,63,FALSE)="01","航空自衛隊第２補給処調達部長　村岡　良雄","航空自衛隊第２補給処調達部長代理調達管理課長　奥山　英樹")</f>
        <v>#REF!</v>
      </c>
      <c r="G339" s="10" t="e">
        <f>DATEVALUE(VLOOKUP(B339,#REF!,21,FALSE))</f>
        <v>#REF!</v>
      </c>
      <c r="H339" s="9" t="e">
        <f>VLOOKUP(B339,#REF!,18,FALSE)&amp;CHAR(10)&amp;(VLOOKUP(B339,#REF!,19,FALSE))</f>
        <v>#REF!</v>
      </c>
      <c r="I339" s="11" t="e">
        <f>VLOOKUP(H339,#REF!,2,FALSE)</f>
        <v>#REF!</v>
      </c>
      <c r="J339" s="12" t="e">
        <f>VLOOKUP(B339,#REF!,67,FALSE)</f>
        <v>#REF!</v>
      </c>
      <c r="K339" s="13" t="e">
        <f>IF(OR((VLOOKUP(B339,#REF!,66,FALSE)="1"),(VLOOKUP(B339,#REF!,8,FALSE)="1")),"非公開",(VLOOKUP(B339,#REF!,30,"FALSE")))</f>
        <v>#REF!</v>
      </c>
      <c r="L339" s="13" t="e">
        <f>VLOOKUP(B339,#REF!,29,FALSE)</f>
        <v>#REF!</v>
      </c>
      <c r="M339" s="14" t="e">
        <f>IF(OR((VLOOKUP(B339,#REF!,66,FALSE)="1"),(VLOOKUP(B339,#REF!,8,FALSE)="1")),"非公開",(ROUNDDOWN(L339/K339,3)))</f>
        <v>#REF!</v>
      </c>
      <c r="N339" s="15"/>
      <c r="O339" s="15"/>
      <c r="P339" s="15"/>
      <c r="Q339" s="15"/>
      <c r="R339" s="16"/>
    </row>
    <row r="340" spans="1:18" ht="60" customHeight="1" x14ac:dyDescent="0.15">
      <c r="A340" s="7" t="e">
        <f>VLOOKUP(B340,#REF!,75,FALSE)</f>
        <v>#REF!</v>
      </c>
      <c r="B340" s="8" t="s">
        <v>267</v>
      </c>
      <c r="C340" s="8" t="e">
        <f>VLOOKUP(B340,#REF!,76,FALSE)</f>
        <v>#REF!</v>
      </c>
      <c r="D340" s="8" t="e">
        <f t="shared" si="6"/>
        <v>#REF!</v>
      </c>
      <c r="E340" s="9" t="e">
        <f>VLOOKUP(B340,#REF!,9,FALSE)&amp;CHAR(10)&amp;(DBCS(VLOOKUP(B340,#REF!,11,FALSE))&amp;(DBCS(VLOOKUP(B340,#REF!,10,FALSE))))</f>
        <v>#REF!</v>
      </c>
      <c r="F340" s="9" t="e">
        <f>IF(VLOOKUP(B340,#REF!,63,FALSE)="01","航空自衛隊第２補給処調達部長　村岡　良雄","航空自衛隊第２補給処調達部長代理調達管理課長　奥山　英樹")</f>
        <v>#REF!</v>
      </c>
      <c r="G340" s="10" t="e">
        <f>DATEVALUE(VLOOKUP(B340,#REF!,21,FALSE))</f>
        <v>#REF!</v>
      </c>
      <c r="H340" s="9" t="e">
        <f>VLOOKUP(B340,#REF!,18,FALSE)&amp;CHAR(10)&amp;(VLOOKUP(B340,#REF!,19,FALSE))</f>
        <v>#REF!</v>
      </c>
      <c r="I340" s="11" t="e">
        <f>VLOOKUP(H340,#REF!,2,FALSE)</f>
        <v>#REF!</v>
      </c>
      <c r="J340" s="12" t="e">
        <f>VLOOKUP(B340,#REF!,67,FALSE)</f>
        <v>#REF!</v>
      </c>
      <c r="K340" s="13" t="e">
        <f>IF(OR((VLOOKUP(B340,#REF!,66,FALSE)="1"),(VLOOKUP(B340,#REF!,8,FALSE)="1")),"非公開",(VLOOKUP(B340,#REF!,30,"FALSE")))</f>
        <v>#REF!</v>
      </c>
      <c r="L340" s="13" t="e">
        <f>VLOOKUP(B340,#REF!,29,FALSE)</f>
        <v>#REF!</v>
      </c>
      <c r="M340" s="14" t="e">
        <f>IF(OR((VLOOKUP(B340,#REF!,66,FALSE)="1"),(VLOOKUP(B340,#REF!,8,FALSE)="1")),"非公開",(ROUNDDOWN(L340/K340,3)))</f>
        <v>#REF!</v>
      </c>
      <c r="N340" s="15"/>
      <c r="O340" s="15"/>
      <c r="P340" s="15"/>
      <c r="Q340" s="15"/>
      <c r="R340" s="16"/>
    </row>
    <row r="341" spans="1:18" ht="60" customHeight="1" x14ac:dyDescent="0.15">
      <c r="A341" s="7" t="e">
        <f>VLOOKUP(B341,#REF!,75,FALSE)</f>
        <v>#REF!</v>
      </c>
      <c r="B341" s="8" t="s">
        <v>268</v>
      </c>
      <c r="C341" s="8" t="e">
        <f>VLOOKUP(B341,#REF!,76,FALSE)</f>
        <v>#REF!</v>
      </c>
      <c r="D341" s="8" t="e">
        <f t="shared" si="6"/>
        <v>#REF!</v>
      </c>
      <c r="E341" s="9" t="e">
        <f>VLOOKUP(B341,#REF!,9,FALSE)&amp;CHAR(10)&amp;(DBCS(VLOOKUP(B341,#REF!,11,FALSE))&amp;(DBCS(VLOOKUP(B341,#REF!,10,FALSE))))</f>
        <v>#REF!</v>
      </c>
      <c r="F341" s="9" t="e">
        <f>IF(VLOOKUP(B341,#REF!,63,FALSE)="01","航空自衛隊第２補給処調達部長　村岡　良雄","航空自衛隊第２補給処調達部長代理調達管理課長　奥山　英樹")</f>
        <v>#REF!</v>
      </c>
      <c r="G341" s="10" t="e">
        <f>DATEVALUE(VLOOKUP(B341,#REF!,21,FALSE))</f>
        <v>#REF!</v>
      </c>
      <c r="H341" s="9" t="e">
        <f>VLOOKUP(B341,#REF!,18,FALSE)&amp;CHAR(10)&amp;(VLOOKUP(B341,#REF!,19,FALSE))</f>
        <v>#REF!</v>
      </c>
      <c r="I341" s="11" t="e">
        <f>VLOOKUP(H341,#REF!,2,FALSE)</f>
        <v>#REF!</v>
      </c>
      <c r="J341" s="12" t="e">
        <f>VLOOKUP(B341,#REF!,67,FALSE)</f>
        <v>#REF!</v>
      </c>
      <c r="K341" s="13" t="e">
        <f>IF(OR((VLOOKUP(B341,#REF!,66,FALSE)="1"),(VLOOKUP(B341,#REF!,8,FALSE)="1")),"非公開",(VLOOKUP(B341,#REF!,30,"FALSE")))</f>
        <v>#REF!</v>
      </c>
      <c r="L341" s="13" t="e">
        <f>VLOOKUP(B341,#REF!,29,FALSE)</f>
        <v>#REF!</v>
      </c>
      <c r="M341" s="14" t="e">
        <f>IF(OR((VLOOKUP(B341,#REF!,66,FALSE)="1"),(VLOOKUP(B341,#REF!,8,FALSE)="1")),"非公開",(ROUNDDOWN(L341/K341,3)))</f>
        <v>#REF!</v>
      </c>
      <c r="N341" s="15"/>
      <c r="O341" s="15"/>
      <c r="P341" s="15"/>
      <c r="Q341" s="15"/>
      <c r="R341" s="16"/>
    </row>
    <row r="342" spans="1:18" ht="60" customHeight="1" x14ac:dyDescent="0.15">
      <c r="A342" s="7" t="e">
        <f>VLOOKUP(B342,#REF!,75,FALSE)</f>
        <v>#REF!</v>
      </c>
      <c r="B342" s="8" t="s">
        <v>269</v>
      </c>
      <c r="C342" s="8" t="e">
        <f>VLOOKUP(B342,#REF!,76,FALSE)</f>
        <v>#REF!</v>
      </c>
      <c r="D342" s="8" t="e">
        <f t="shared" si="6"/>
        <v>#REF!</v>
      </c>
      <c r="E342" s="9" t="e">
        <f>VLOOKUP(B342,#REF!,9,FALSE)&amp;CHAR(10)&amp;(DBCS(VLOOKUP(B342,#REF!,11,FALSE))&amp;(DBCS(VLOOKUP(B342,#REF!,10,FALSE))))</f>
        <v>#REF!</v>
      </c>
      <c r="F342" s="9" t="e">
        <f>IF(VLOOKUP(B342,#REF!,63,FALSE)="01","航空自衛隊第２補給処調達部長　村岡　良雄","航空自衛隊第２補給処調達部長代理調達管理課長　奥山　英樹")</f>
        <v>#REF!</v>
      </c>
      <c r="G342" s="10" t="e">
        <f>DATEVALUE(VLOOKUP(B342,#REF!,21,FALSE))</f>
        <v>#REF!</v>
      </c>
      <c r="H342" s="9" t="e">
        <f>VLOOKUP(B342,#REF!,18,FALSE)&amp;CHAR(10)&amp;(VLOOKUP(B342,#REF!,19,FALSE))</f>
        <v>#REF!</v>
      </c>
      <c r="I342" s="11" t="e">
        <f>VLOOKUP(H342,#REF!,2,FALSE)</f>
        <v>#REF!</v>
      </c>
      <c r="J342" s="12" t="e">
        <f>VLOOKUP(B342,#REF!,67,FALSE)</f>
        <v>#REF!</v>
      </c>
      <c r="K342" s="13" t="e">
        <f>IF(OR((VLOOKUP(B342,#REF!,66,FALSE)="1"),(VLOOKUP(B342,#REF!,8,FALSE)="1")),"非公開",(VLOOKUP(B342,#REF!,30,"FALSE")))</f>
        <v>#REF!</v>
      </c>
      <c r="L342" s="13" t="e">
        <f>VLOOKUP(B342,#REF!,29,FALSE)</f>
        <v>#REF!</v>
      </c>
      <c r="M342" s="14" t="e">
        <f>IF(OR((VLOOKUP(B342,#REF!,66,FALSE)="1"),(VLOOKUP(B342,#REF!,8,FALSE)="1")),"非公開",(ROUNDDOWN(L342/K342,3)))</f>
        <v>#REF!</v>
      </c>
      <c r="N342" s="15"/>
      <c r="O342" s="15"/>
      <c r="P342" s="15"/>
      <c r="Q342" s="15"/>
      <c r="R342" s="16"/>
    </row>
    <row r="343" spans="1:18" ht="60" customHeight="1" x14ac:dyDescent="0.15">
      <c r="A343" s="7" t="e">
        <f>VLOOKUP(B343,#REF!,75,FALSE)</f>
        <v>#REF!</v>
      </c>
      <c r="B343" s="8" t="s">
        <v>270</v>
      </c>
      <c r="C343" s="8" t="e">
        <f>VLOOKUP(B343,#REF!,76,FALSE)</f>
        <v>#REF!</v>
      </c>
      <c r="D343" s="8" t="e">
        <f t="shared" si="6"/>
        <v>#REF!</v>
      </c>
      <c r="E343" s="9" t="e">
        <f>VLOOKUP(B343,#REF!,9,FALSE)&amp;CHAR(10)&amp;(DBCS(VLOOKUP(B343,#REF!,11,FALSE))&amp;(DBCS(VLOOKUP(B343,#REF!,10,FALSE))))</f>
        <v>#REF!</v>
      </c>
      <c r="F343" s="9" t="e">
        <f>IF(VLOOKUP(B343,#REF!,63,FALSE)="01","航空自衛隊第２補給処調達部長　村岡　良雄","航空自衛隊第２補給処調達部長代理調達管理課長　奥山　英樹")</f>
        <v>#REF!</v>
      </c>
      <c r="G343" s="10" t="e">
        <f>DATEVALUE(VLOOKUP(B343,#REF!,21,FALSE))</f>
        <v>#REF!</v>
      </c>
      <c r="H343" s="9" t="e">
        <f>VLOOKUP(B343,#REF!,18,FALSE)&amp;CHAR(10)&amp;(VLOOKUP(B343,#REF!,19,FALSE))</f>
        <v>#REF!</v>
      </c>
      <c r="I343" s="11" t="e">
        <f>VLOOKUP(H343,#REF!,2,FALSE)</f>
        <v>#REF!</v>
      </c>
      <c r="J343" s="12" t="e">
        <f>VLOOKUP(B343,#REF!,67,FALSE)</f>
        <v>#REF!</v>
      </c>
      <c r="K343" s="13" t="e">
        <f>IF(OR((VLOOKUP(B343,#REF!,66,FALSE)="1"),(VLOOKUP(B343,#REF!,8,FALSE)="1")),"非公開",(VLOOKUP(B343,#REF!,30,"FALSE")))</f>
        <v>#REF!</v>
      </c>
      <c r="L343" s="13" t="e">
        <f>VLOOKUP(B343,#REF!,29,FALSE)</f>
        <v>#REF!</v>
      </c>
      <c r="M343" s="14" t="e">
        <f>IF(OR((VLOOKUP(B343,#REF!,66,FALSE)="1"),(VLOOKUP(B343,#REF!,8,FALSE)="1")),"非公開",(ROUNDDOWN(L343/K343,3)))</f>
        <v>#REF!</v>
      </c>
      <c r="N343" s="15"/>
      <c r="O343" s="15"/>
      <c r="P343" s="15"/>
      <c r="Q343" s="15"/>
      <c r="R343" s="16"/>
    </row>
    <row r="344" spans="1:18" ht="60" customHeight="1" x14ac:dyDescent="0.15">
      <c r="A344" s="7" t="e">
        <f>VLOOKUP(B344,#REF!,75,FALSE)</f>
        <v>#REF!</v>
      </c>
      <c r="B344" s="8" t="s">
        <v>271</v>
      </c>
      <c r="C344" s="8" t="e">
        <f>VLOOKUP(B344,#REF!,76,FALSE)</f>
        <v>#REF!</v>
      </c>
      <c r="D344" s="8" t="e">
        <f t="shared" si="6"/>
        <v>#REF!</v>
      </c>
      <c r="E344" s="9" t="e">
        <f>VLOOKUP(B344,#REF!,9,FALSE)&amp;CHAR(10)&amp;(DBCS(VLOOKUP(B344,#REF!,11,FALSE))&amp;(DBCS(VLOOKUP(B344,#REF!,10,FALSE))))</f>
        <v>#REF!</v>
      </c>
      <c r="F344" s="9" t="e">
        <f>IF(VLOOKUP(B344,#REF!,63,FALSE)="01","航空自衛隊第２補給処調達部長　村岡　良雄","航空自衛隊第２補給処調達部長代理調達管理課長　奥山　英樹")</f>
        <v>#REF!</v>
      </c>
      <c r="G344" s="10" t="e">
        <f>DATEVALUE(VLOOKUP(B344,#REF!,21,FALSE))</f>
        <v>#REF!</v>
      </c>
      <c r="H344" s="9" t="e">
        <f>VLOOKUP(B344,#REF!,18,FALSE)&amp;CHAR(10)&amp;(VLOOKUP(B344,#REF!,19,FALSE))</f>
        <v>#REF!</v>
      </c>
      <c r="I344" s="11" t="e">
        <f>VLOOKUP(H344,#REF!,2,FALSE)</f>
        <v>#REF!</v>
      </c>
      <c r="J344" s="12" t="e">
        <f>VLOOKUP(B344,#REF!,67,FALSE)</f>
        <v>#REF!</v>
      </c>
      <c r="K344" s="13" t="e">
        <f>IF(OR((VLOOKUP(B344,#REF!,66,FALSE)="1"),(VLOOKUP(B344,#REF!,8,FALSE)="1")),"非公開",(VLOOKUP(B344,#REF!,30,"FALSE")))</f>
        <v>#REF!</v>
      </c>
      <c r="L344" s="13" t="e">
        <f>VLOOKUP(B344,#REF!,29,FALSE)</f>
        <v>#REF!</v>
      </c>
      <c r="M344" s="14" t="e">
        <f>IF(OR((VLOOKUP(B344,#REF!,66,FALSE)="1"),(VLOOKUP(B344,#REF!,8,FALSE)="1")),"非公開",(ROUNDDOWN(L344/K344,3)))</f>
        <v>#REF!</v>
      </c>
      <c r="N344" s="15"/>
      <c r="O344" s="15"/>
      <c r="P344" s="15"/>
      <c r="Q344" s="15"/>
      <c r="R344" s="16"/>
    </row>
    <row r="345" spans="1:18" ht="60" customHeight="1" x14ac:dyDescent="0.15">
      <c r="A345" s="7" t="e">
        <f>VLOOKUP(B345,#REF!,75,FALSE)</f>
        <v>#REF!</v>
      </c>
      <c r="B345" s="8" t="s">
        <v>272</v>
      </c>
      <c r="C345" s="8" t="e">
        <f>VLOOKUP(B345,#REF!,76,FALSE)</f>
        <v>#REF!</v>
      </c>
      <c r="D345" s="8" t="e">
        <f t="shared" si="6"/>
        <v>#REF!</v>
      </c>
      <c r="E345" s="9" t="e">
        <f>VLOOKUP(B345,#REF!,9,FALSE)&amp;CHAR(10)&amp;(DBCS(VLOOKUP(B345,#REF!,11,FALSE))&amp;(DBCS(VLOOKUP(B345,#REF!,10,FALSE))))</f>
        <v>#REF!</v>
      </c>
      <c r="F345" s="9" t="e">
        <f>IF(VLOOKUP(B345,#REF!,63,FALSE)="01","航空自衛隊第２補給処調達部長　村岡　良雄","航空自衛隊第２補給処調達部長代理調達管理課長　奥山　英樹")</f>
        <v>#REF!</v>
      </c>
      <c r="G345" s="10" t="e">
        <f>DATEVALUE(VLOOKUP(B345,#REF!,21,FALSE))</f>
        <v>#REF!</v>
      </c>
      <c r="H345" s="9" t="e">
        <f>VLOOKUP(B345,#REF!,18,FALSE)&amp;CHAR(10)&amp;(VLOOKUP(B345,#REF!,19,FALSE))</f>
        <v>#REF!</v>
      </c>
      <c r="I345" s="11" t="e">
        <f>VLOOKUP(H345,#REF!,2,FALSE)</f>
        <v>#REF!</v>
      </c>
      <c r="J345" s="12" t="e">
        <f>VLOOKUP(B345,#REF!,67,FALSE)</f>
        <v>#REF!</v>
      </c>
      <c r="K345" s="13" t="e">
        <f>IF(OR((VLOOKUP(B345,#REF!,66,FALSE)="1"),(VLOOKUP(B345,#REF!,8,FALSE)="1")),"非公開",(VLOOKUP(B345,#REF!,30,"FALSE")))</f>
        <v>#REF!</v>
      </c>
      <c r="L345" s="13" t="e">
        <f>VLOOKUP(B345,#REF!,29,FALSE)</f>
        <v>#REF!</v>
      </c>
      <c r="M345" s="14" t="e">
        <f>IF(OR((VLOOKUP(B345,#REF!,66,FALSE)="1"),(VLOOKUP(B345,#REF!,8,FALSE)="1")),"非公開",(ROUNDDOWN(L345/K345,3)))</f>
        <v>#REF!</v>
      </c>
      <c r="N345" s="15"/>
      <c r="O345" s="15"/>
      <c r="P345" s="15"/>
      <c r="Q345" s="15"/>
      <c r="R345" s="16"/>
    </row>
    <row r="346" spans="1:18" ht="60" customHeight="1" x14ac:dyDescent="0.15">
      <c r="A346" s="7" t="e">
        <f>VLOOKUP(B346,#REF!,75,FALSE)</f>
        <v>#REF!</v>
      </c>
      <c r="B346" s="8" t="s">
        <v>273</v>
      </c>
      <c r="C346" s="8" t="e">
        <f>VLOOKUP(B346,#REF!,76,FALSE)</f>
        <v>#REF!</v>
      </c>
      <c r="D346" s="8" t="e">
        <f t="shared" si="6"/>
        <v>#REF!</v>
      </c>
      <c r="E346" s="9" t="e">
        <f>VLOOKUP(B346,#REF!,9,FALSE)&amp;CHAR(10)&amp;(DBCS(VLOOKUP(B346,#REF!,11,FALSE))&amp;(DBCS(VLOOKUP(B346,#REF!,10,FALSE))))</f>
        <v>#REF!</v>
      </c>
      <c r="F346" s="9" t="e">
        <f>IF(VLOOKUP(B346,#REF!,63,FALSE)="01","航空自衛隊第２補給処調達部長　村岡　良雄","航空自衛隊第２補給処調達部長代理調達管理課長　奥山　英樹")</f>
        <v>#REF!</v>
      </c>
      <c r="G346" s="10" t="e">
        <f>DATEVALUE(VLOOKUP(B346,#REF!,21,FALSE))</f>
        <v>#REF!</v>
      </c>
      <c r="H346" s="9" t="e">
        <f>VLOOKUP(B346,#REF!,18,FALSE)&amp;CHAR(10)&amp;(VLOOKUP(B346,#REF!,19,FALSE))</f>
        <v>#REF!</v>
      </c>
      <c r="I346" s="11" t="e">
        <f>VLOOKUP(H346,#REF!,2,FALSE)</f>
        <v>#REF!</v>
      </c>
      <c r="J346" s="12" t="e">
        <f>VLOOKUP(B346,#REF!,67,FALSE)</f>
        <v>#REF!</v>
      </c>
      <c r="K346" s="13" t="e">
        <f>IF(OR((VLOOKUP(B346,#REF!,66,FALSE)="1"),(VLOOKUP(B346,#REF!,8,FALSE)="1")),"非公開",(VLOOKUP(B346,#REF!,30,"FALSE")))</f>
        <v>#REF!</v>
      </c>
      <c r="L346" s="13" t="e">
        <f>VLOOKUP(B346,#REF!,29,FALSE)</f>
        <v>#REF!</v>
      </c>
      <c r="M346" s="14" t="e">
        <f>IF(OR((VLOOKUP(B346,#REF!,66,FALSE)="1"),(VLOOKUP(B346,#REF!,8,FALSE)="1")),"非公開",(ROUNDDOWN(L346/K346,3)))</f>
        <v>#REF!</v>
      </c>
      <c r="N346" s="15"/>
      <c r="O346" s="15"/>
      <c r="P346" s="15"/>
      <c r="Q346" s="15"/>
      <c r="R346" s="16"/>
    </row>
  </sheetData>
  <autoFilter ref="A4:R346">
    <sortState ref="A6:R999">
      <sortCondition ref="C4:C999"/>
    </sortState>
  </autoFilter>
  <mergeCells count="17">
    <mergeCell ref="M3:M4"/>
    <mergeCell ref="O3:Q3"/>
    <mergeCell ref="R3:R4"/>
    <mergeCell ref="N3:N4"/>
    <mergeCell ref="E1:R1"/>
    <mergeCell ref="F3:F4"/>
    <mergeCell ref="G3:G4"/>
    <mergeCell ref="H3:H4"/>
    <mergeCell ref="I3:I4"/>
    <mergeCell ref="J3:J4"/>
    <mergeCell ref="K3:K4"/>
    <mergeCell ref="L3:L4"/>
    <mergeCell ref="A3:A4"/>
    <mergeCell ref="B3:B4"/>
    <mergeCell ref="C3:C4"/>
    <mergeCell ref="D3:D4"/>
    <mergeCell ref="E3:E4"/>
  </mergeCells>
  <phoneticPr fontId="4"/>
  <pageMargins left="0.7" right="0.7" top="0.75" bottom="0.75" header="0.3" footer="0.3"/>
  <pageSetup paperSize="9" scale="4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487"/>
  <sheetViews>
    <sheetView tabSelected="1" view="pageBreakPreview" zoomScale="85" zoomScaleNormal="100" zoomScaleSheetLayoutView="85" workbookViewId="0">
      <selection activeCell="J5" sqref="J5"/>
    </sheetView>
  </sheetViews>
  <sheetFormatPr defaultColWidth="6" defaultRowHeight="45" customHeight="1" x14ac:dyDescent="0.15"/>
  <cols>
    <col min="1" max="1" width="42.125" style="3" customWidth="1"/>
    <col min="2" max="2" width="27.25" style="3" customWidth="1"/>
    <col min="3" max="3" width="18.625" style="1" customWidth="1"/>
    <col min="4" max="4" width="40.125" style="3" customWidth="1"/>
    <col min="5" max="5" width="15.625" style="1" customWidth="1"/>
    <col min="6" max="6" width="82.5" style="3" customWidth="1"/>
    <col min="7" max="7" width="13" style="3" customWidth="1"/>
    <col min="8" max="8" width="13.75" style="3" bestFit="1" customWidth="1"/>
    <col min="9" max="13" width="8.625" style="4" customWidth="1"/>
    <col min="14" max="14" width="8.625" style="1" customWidth="1"/>
    <col min="15" max="16384" width="6" style="3"/>
  </cols>
  <sheetData>
    <row r="1" spans="1:14" ht="45" customHeight="1" x14ac:dyDescent="0.15">
      <c r="A1" s="26" t="s">
        <v>19</v>
      </c>
      <c r="B1" s="26"/>
      <c r="C1" s="26"/>
      <c r="D1" s="26"/>
      <c r="E1" s="26"/>
      <c r="F1" s="26"/>
      <c r="G1" s="26"/>
      <c r="H1" s="26"/>
      <c r="I1" s="26"/>
      <c r="J1" s="26"/>
      <c r="K1" s="26"/>
      <c r="L1" s="26"/>
      <c r="M1" s="26"/>
      <c r="N1" s="26"/>
    </row>
    <row r="2" spans="1:14" ht="45" customHeight="1" x14ac:dyDescent="0.15">
      <c r="A2" s="3" t="s">
        <v>8</v>
      </c>
    </row>
    <row r="3" spans="1:14" s="5" customFormat="1" ht="26.25" customHeight="1" x14ac:dyDescent="0.15">
      <c r="A3" s="25" t="s">
        <v>2</v>
      </c>
      <c r="B3" s="21" t="s">
        <v>20</v>
      </c>
      <c r="C3" s="25" t="s">
        <v>16</v>
      </c>
      <c r="D3" s="21" t="s">
        <v>10</v>
      </c>
      <c r="E3" s="21" t="s">
        <v>15</v>
      </c>
      <c r="F3" s="21" t="s">
        <v>18</v>
      </c>
      <c r="G3" s="25" t="s">
        <v>3</v>
      </c>
      <c r="H3" s="25" t="s">
        <v>4</v>
      </c>
      <c r="I3" s="24" t="s">
        <v>5</v>
      </c>
      <c r="J3" s="24" t="s">
        <v>21</v>
      </c>
      <c r="K3" s="24" t="s">
        <v>11</v>
      </c>
      <c r="L3" s="24"/>
      <c r="M3" s="24"/>
      <c r="N3" s="25" t="s">
        <v>6</v>
      </c>
    </row>
    <row r="4" spans="1:14" s="5" customFormat="1" ht="53.25" customHeight="1" x14ac:dyDescent="0.15">
      <c r="A4" s="25"/>
      <c r="B4" s="21"/>
      <c r="C4" s="25"/>
      <c r="D4" s="21"/>
      <c r="E4" s="21"/>
      <c r="F4" s="21"/>
      <c r="G4" s="25"/>
      <c r="H4" s="25"/>
      <c r="I4" s="24"/>
      <c r="J4" s="24"/>
      <c r="K4" s="6" t="s">
        <v>12</v>
      </c>
      <c r="L4" s="6" t="s">
        <v>438</v>
      </c>
      <c r="M4" s="6" t="s">
        <v>14</v>
      </c>
      <c r="N4" s="25"/>
    </row>
    <row r="5" spans="1:14" ht="45" customHeight="1" x14ac:dyDescent="0.15">
      <c r="A5" s="9" t="s">
        <v>439</v>
      </c>
      <c r="B5" s="9" t="s">
        <v>383</v>
      </c>
      <c r="C5" s="10">
        <v>45170</v>
      </c>
      <c r="D5" s="9" t="s">
        <v>29</v>
      </c>
      <c r="E5" s="11">
        <v>7140001082323</v>
      </c>
      <c r="F5" s="12" t="s">
        <v>440</v>
      </c>
      <c r="G5" s="13"/>
      <c r="H5" s="13">
        <v>288200000</v>
      </c>
      <c r="I5" s="14"/>
      <c r="J5" s="15"/>
      <c r="K5" s="15"/>
      <c r="L5" s="15"/>
      <c r="M5" s="15"/>
      <c r="N5" s="16"/>
    </row>
    <row r="6" spans="1:14" ht="45" customHeight="1" x14ac:dyDescent="0.15">
      <c r="A6" s="9" t="s">
        <v>691</v>
      </c>
      <c r="B6" s="9" t="s">
        <v>383</v>
      </c>
      <c r="C6" s="10">
        <v>45170</v>
      </c>
      <c r="D6" s="9" t="s">
        <v>401</v>
      </c>
      <c r="E6" s="11">
        <v>1010401002840</v>
      </c>
      <c r="F6" s="12" t="s">
        <v>423</v>
      </c>
      <c r="G6" s="13"/>
      <c r="H6" s="13">
        <v>4526500</v>
      </c>
      <c r="I6" s="14"/>
      <c r="J6" s="15"/>
      <c r="K6" s="15"/>
      <c r="L6" s="15"/>
      <c r="M6" s="15"/>
      <c r="N6" s="16"/>
    </row>
    <row r="7" spans="1:14" ht="45" customHeight="1" x14ac:dyDescent="0.15">
      <c r="A7" s="9" t="s">
        <v>692</v>
      </c>
      <c r="B7" s="9" t="s">
        <v>383</v>
      </c>
      <c r="C7" s="10">
        <v>45170</v>
      </c>
      <c r="D7" s="9" t="s">
        <v>410</v>
      </c>
      <c r="E7" s="11">
        <v>3010401014149</v>
      </c>
      <c r="F7" s="12" t="s">
        <v>434</v>
      </c>
      <c r="G7" s="13"/>
      <c r="H7" s="13">
        <v>47051400</v>
      </c>
      <c r="I7" s="14"/>
      <c r="J7" s="15"/>
      <c r="K7" s="15"/>
      <c r="L7" s="15"/>
      <c r="M7" s="15"/>
      <c r="N7" s="16"/>
    </row>
    <row r="8" spans="1:14" ht="45" customHeight="1" x14ac:dyDescent="0.15">
      <c r="A8" s="9" t="s">
        <v>693</v>
      </c>
      <c r="B8" s="9" t="s">
        <v>383</v>
      </c>
      <c r="C8" s="10">
        <v>45170</v>
      </c>
      <c r="D8" s="9" t="s">
        <v>401</v>
      </c>
      <c r="E8" s="11">
        <v>1010401002840</v>
      </c>
      <c r="F8" s="12" t="s">
        <v>694</v>
      </c>
      <c r="G8" s="13"/>
      <c r="H8" s="13">
        <v>23210000</v>
      </c>
      <c r="I8" s="14"/>
      <c r="J8" s="15"/>
      <c r="K8" s="15"/>
      <c r="L8" s="15"/>
      <c r="M8" s="15"/>
      <c r="N8" s="16"/>
    </row>
    <row r="9" spans="1:14" ht="45" customHeight="1" x14ac:dyDescent="0.15">
      <c r="A9" s="9" t="s">
        <v>695</v>
      </c>
      <c r="B9" s="9" t="s">
        <v>383</v>
      </c>
      <c r="C9" s="10">
        <v>45170</v>
      </c>
      <c r="D9" s="9" t="s">
        <v>410</v>
      </c>
      <c r="E9" s="11">
        <v>3010401014149</v>
      </c>
      <c r="F9" s="12" t="s">
        <v>433</v>
      </c>
      <c r="G9" s="13"/>
      <c r="H9" s="13">
        <v>9028800</v>
      </c>
      <c r="I9" s="14"/>
      <c r="J9" s="15"/>
      <c r="K9" s="15"/>
      <c r="L9" s="15"/>
      <c r="M9" s="15"/>
      <c r="N9" s="16"/>
    </row>
    <row r="10" spans="1:14" ht="45" customHeight="1" x14ac:dyDescent="0.15">
      <c r="A10" s="9" t="s">
        <v>696</v>
      </c>
      <c r="B10" s="9" t="s">
        <v>383</v>
      </c>
      <c r="C10" s="10">
        <v>45170</v>
      </c>
      <c r="D10" s="9" t="s">
        <v>697</v>
      </c>
      <c r="E10" s="11">
        <v>4011101029568</v>
      </c>
      <c r="F10" s="12" t="s">
        <v>698</v>
      </c>
      <c r="G10" s="13">
        <v>65367500</v>
      </c>
      <c r="H10" s="13">
        <v>65362000</v>
      </c>
      <c r="I10" s="14">
        <v>0.999</v>
      </c>
      <c r="J10" s="15"/>
      <c r="K10" s="15"/>
      <c r="L10" s="15"/>
      <c r="M10" s="15"/>
      <c r="N10" s="16"/>
    </row>
    <row r="11" spans="1:14" ht="45" customHeight="1" x14ac:dyDescent="0.15">
      <c r="A11" s="9" t="s">
        <v>699</v>
      </c>
      <c r="B11" s="9" t="s">
        <v>383</v>
      </c>
      <c r="C11" s="10">
        <v>45170</v>
      </c>
      <c r="D11" s="9" t="s">
        <v>431</v>
      </c>
      <c r="E11" s="11">
        <v>7200001030390</v>
      </c>
      <c r="F11" s="12" t="s">
        <v>404</v>
      </c>
      <c r="G11" s="13"/>
      <c r="H11" s="13">
        <v>146681700</v>
      </c>
      <c r="I11" s="14"/>
      <c r="J11" s="15"/>
      <c r="K11" s="15"/>
      <c r="L11" s="15"/>
      <c r="M11" s="15"/>
      <c r="N11" s="16"/>
    </row>
    <row r="12" spans="1:14" ht="45" customHeight="1" x14ac:dyDescent="0.15">
      <c r="A12" s="9" t="s">
        <v>700</v>
      </c>
      <c r="B12" s="9" t="s">
        <v>383</v>
      </c>
      <c r="C12" s="10">
        <v>45170</v>
      </c>
      <c r="D12" s="9" t="s">
        <v>401</v>
      </c>
      <c r="E12" s="11">
        <v>1010401002840</v>
      </c>
      <c r="F12" s="12" t="s">
        <v>701</v>
      </c>
      <c r="G12" s="13"/>
      <c r="H12" s="13">
        <v>116028000</v>
      </c>
      <c r="I12" s="14"/>
      <c r="J12" s="15"/>
      <c r="K12" s="15"/>
      <c r="L12" s="15"/>
      <c r="M12" s="15"/>
      <c r="N12" s="16"/>
    </row>
    <row r="13" spans="1:14" ht="45" customHeight="1" x14ac:dyDescent="0.15">
      <c r="A13" s="9" t="s">
        <v>702</v>
      </c>
      <c r="B13" s="9" t="s">
        <v>383</v>
      </c>
      <c r="C13" s="10">
        <v>45170</v>
      </c>
      <c r="D13" s="9" t="s">
        <v>401</v>
      </c>
      <c r="E13" s="11">
        <v>1010401002840</v>
      </c>
      <c r="F13" s="12" t="s">
        <v>415</v>
      </c>
      <c r="G13" s="13"/>
      <c r="H13" s="13">
        <v>8226900</v>
      </c>
      <c r="I13" s="14"/>
      <c r="J13" s="15"/>
      <c r="K13" s="15"/>
      <c r="L13" s="15"/>
      <c r="M13" s="15"/>
      <c r="N13" s="16"/>
    </row>
    <row r="14" spans="1:14" ht="45" customHeight="1" x14ac:dyDescent="0.15">
      <c r="A14" s="9" t="s">
        <v>703</v>
      </c>
      <c r="B14" s="9" t="s">
        <v>383</v>
      </c>
      <c r="C14" s="10">
        <v>45170</v>
      </c>
      <c r="D14" s="9" t="s">
        <v>401</v>
      </c>
      <c r="E14" s="11">
        <v>1010401002840</v>
      </c>
      <c r="F14" s="12" t="s">
        <v>415</v>
      </c>
      <c r="G14" s="13"/>
      <c r="H14" s="13">
        <v>9669000</v>
      </c>
      <c r="I14" s="14"/>
      <c r="J14" s="15"/>
      <c r="K14" s="15"/>
      <c r="L14" s="15"/>
      <c r="M14" s="15"/>
      <c r="N14" s="16"/>
    </row>
    <row r="15" spans="1:14" ht="45" customHeight="1" x14ac:dyDescent="0.15">
      <c r="A15" s="9" t="s">
        <v>704</v>
      </c>
      <c r="B15" s="9" t="s">
        <v>383</v>
      </c>
      <c r="C15" s="10">
        <v>45170</v>
      </c>
      <c r="D15" s="9" t="s">
        <v>413</v>
      </c>
      <c r="E15" s="11">
        <v>7010401093230</v>
      </c>
      <c r="F15" s="12" t="s">
        <v>418</v>
      </c>
      <c r="G15" s="13"/>
      <c r="H15" s="13">
        <v>1760000</v>
      </c>
      <c r="I15" s="14"/>
      <c r="J15" s="15"/>
      <c r="K15" s="15"/>
      <c r="L15" s="15"/>
      <c r="M15" s="15"/>
      <c r="N15" s="16"/>
    </row>
    <row r="16" spans="1:14" ht="45" customHeight="1" x14ac:dyDescent="0.15">
      <c r="A16" s="9" t="s">
        <v>705</v>
      </c>
      <c r="B16" s="9" t="s">
        <v>383</v>
      </c>
      <c r="C16" s="10">
        <v>45170</v>
      </c>
      <c r="D16" s="9" t="s">
        <v>706</v>
      </c>
      <c r="E16" s="11">
        <v>9010401021742</v>
      </c>
      <c r="F16" s="12" t="s">
        <v>433</v>
      </c>
      <c r="G16" s="13"/>
      <c r="H16" s="13">
        <v>31035400</v>
      </c>
      <c r="I16" s="14"/>
      <c r="J16" s="15"/>
      <c r="K16" s="15"/>
      <c r="L16" s="15"/>
      <c r="M16" s="15"/>
      <c r="N16" s="16"/>
    </row>
    <row r="17" spans="1:14" ht="45" customHeight="1" x14ac:dyDescent="0.15">
      <c r="A17" s="9" t="s">
        <v>707</v>
      </c>
      <c r="B17" s="9" t="s">
        <v>383</v>
      </c>
      <c r="C17" s="10">
        <v>45170</v>
      </c>
      <c r="D17" s="9" t="s">
        <v>410</v>
      </c>
      <c r="E17" s="11">
        <v>3010401014149</v>
      </c>
      <c r="F17" s="12" t="s">
        <v>433</v>
      </c>
      <c r="G17" s="13"/>
      <c r="H17" s="13">
        <v>4969800</v>
      </c>
      <c r="I17" s="14"/>
      <c r="J17" s="15"/>
      <c r="K17" s="15"/>
      <c r="L17" s="15"/>
      <c r="M17" s="15"/>
      <c r="N17" s="16"/>
    </row>
    <row r="18" spans="1:14" ht="45" customHeight="1" x14ac:dyDescent="0.15">
      <c r="A18" s="9" t="s">
        <v>708</v>
      </c>
      <c r="B18" s="9" t="s">
        <v>383</v>
      </c>
      <c r="C18" s="10">
        <v>45170</v>
      </c>
      <c r="D18" s="9" t="s">
        <v>709</v>
      </c>
      <c r="E18" s="11">
        <v>5010401077813</v>
      </c>
      <c r="F18" s="12" t="s">
        <v>433</v>
      </c>
      <c r="G18" s="13"/>
      <c r="H18" s="13">
        <v>7777000</v>
      </c>
      <c r="I18" s="14"/>
      <c r="J18" s="15"/>
      <c r="K18" s="15"/>
      <c r="L18" s="15"/>
      <c r="M18" s="15"/>
      <c r="N18" s="16"/>
    </row>
    <row r="19" spans="1:14" ht="45" customHeight="1" x14ac:dyDescent="0.15">
      <c r="A19" s="9" t="s">
        <v>809</v>
      </c>
      <c r="B19" s="9" t="s">
        <v>383</v>
      </c>
      <c r="C19" s="10">
        <v>45170</v>
      </c>
      <c r="D19" s="9" t="s">
        <v>410</v>
      </c>
      <c r="E19" s="11">
        <v>3010401014149</v>
      </c>
      <c r="F19" s="12" t="s">
        <v>433</v>
      </c>
      <c r="G19" s="13">
        <v>12530100</v>
      </c>
      <c r="H19" s="13">
        <v>12521300</v>
      </c>
      <c r="I19" s="14">
        <v>0.999</v>
      </c>
      <c r="J19" s="15"/>
      <c r="K19" s="15"/>
      <c r="L19" s="15"/>
      <c r="M19" s="15"/>
      <c r="N19" s="16"/>
    </row>
    <row r="20" spans="1:14" ht="45" customHeight="1" x14ac:dyDescent="0.15">
      <c r="A20" s="9" t="s">
        <v>817</v>
      </c>
      <c r="B20" s="9" t="s">
        <v>383</v>
      </c>
      <c r="C20" s="10">
        <v>45170</v>
      </c>
      <c r="D20" s="9" t="s">
        <v>401</v>
      </c>
      <c r="E20" s="11">
        <v>1010401002840</v>
      </c>
      <c r="F20" s="12" t="s">
        <v>694</v>
      </c>
      <c r="G20" s="13">
        <v>7128000</v>
      </c>
      <c r="H20" s="13">
        <v>7128000</v>
      </c>
      <c r="I20" s="14">
        <v>1</v>
      </c>
      <c r="J20" s="15"/>
      <c r="K20" s="15"/>
      <c r="L20" s="15"/>
      <c r="M20" s="15"/>
      <c r="N20" s="16"/>
    </row>
    <row r="21" spans="1:14" ht="45" customHeight="1" x14ac:dyDescent="0.15">
      <c r="A21" s="9" t="s">
        <v>567</v>
      </c>
      <c r="B21" s="9" t="s">
        <v>383</v>
      </c>
      <c r="C21" s="10">
        <v>45170</v>
      </c>
      <c r="D21" s="9" t="s">
        <v>401</v>
      </c>
      <c r="E21" s="11">
        <v>1010401002840</v>
      </c>
      <c r="F21" s="12" t="s">
        <v>433</v>
      </c>
      <c r="G21" s="13">
        <v>3309900</v>
      </c>
      <c r="H21" s="13">
        <v>3306600</v>
      </c>
      <c r="I21" s="14">
        <v>0.999</v>
      </c>
      <c r="J21" s="15"/>
      <c r="K21" s="15"/>
      <c r="L21" s="15"/>
      <c r="M21" s="15"/>
      <c r="N21" s="16"/>
    </row>
    <row r="22" spans="1:14" ht="45" customHeight="1" x14ac:dyDescent="0.15">
      <c r="A22" s="9" t="s">
        <v>910</v>
      </c>
      <c r="B22" s="9" t="s">
        <v>383</v>
      </c>
      <c r="C22" s="10">
        <v>45170</v>
      </c>
      <c r="D22" s="9" t="s">
        <v>413</v>
      </c>
      <c r="E22" s="11">
        <v>7010401093230</v>
      </c>
      <c r="F22" s="12" t="s">
        <v>415</v>
      </c>
      <c r="G22" s="13">
        <v>51463500</v>
      </c>
      <c r="H22" s="13">
        <v>51458000</v>
      </c>
      <c r="I22" s="14">
        <v>0.999</v>
      </c>
      <c r="J22" s="15"/>
      <c r="K22" s="15"/>
      <c r="L22" s="15"/>
      <c r="M22" s="15"/>
      <c r="N22" s="16"/>
    </row>
    <row r="23" spans="1:14" ht="45" customHeight="1" x14ac:dyDescent="0.15">
      <c r="A23" s="9" t="s">
        <v>911</v>
      </c>
      <c r="B23" s="9" t="s">
        <v>383</v>
      </c>
      <c r="C23" s="10">
        <v>45170</v>
      </c>
      <c r="D23" s="9" t="s">
        <v>410</v>
      </c>
      <c r="E23" s="11">
        <v>3010401014149</v>
      </c>
      <c r="F23" s="12" t="s">
        <v>433</v>
      </c>
      <c r="G23" s="13">
        <v>22624800</v>
      </c>
      <c r="H23" s="13">
        <v>22620400</v>
      </c>
      <c r="I23" s="14">
        <v>0.999</v>
      </c>
      <c r="J23" s="15"/>
      <c r="K23" s="15"/>
      <c r="L23" s="15"/>
      <c r="M23" s="15"/>
      <c r="N23" s="16"/>
    </row>
    <row r="24" spans="1:14" ht="45" customHeight="1" x14ac:dyDescent="0.15">
      <c r="A24" s="9" t="s">
        <v>912</v>
      </c>
      <c r="B24" s="9" t="s">
        <v>383</v>
      </c>
      <c r="C24" s="10">
        <v>45170</v>
      </c>
      <c r="D24" s="9" t="s">
        <v>410</v>
      </c>
      <c r="E24" s="11">
        <v>3010401014149</v>
      </c>
      <c r="F24" s="12" t="s">
        <v>433</v>
      </c>
      <c r="G24" s="13">
        <v>2259400</v>
      </c>
      <c r="H24" s="13">
        <v>2256100</v>
      </c>
      <c r="I24" s="14">
        <v>0.998</v>
      </c>
      <c r="J24" s="15"/>
      <c r="K24" s="15"/>
      <c r="L24" s="15"/>
      <c r="M24" s="15"/>
      <c r="N24" s="16"/>
    </row>
    <row r="25" spans="1:14" ht="45" customHeight="1" x14ac:dyDescent="0.15">
      <c r="A25" s="9" t="s">
        <v>913</v>
      </c>
      <c r="B25" s="9" t="s">
        <v>383</v>
      </c>
      <c r="C25" s="10">
        <v>45170</v>
      </c>
      <c r="D25" s="9" t="s">
        <v>410</v>
      </c>
      <c r="E25" s="11">
        <v>3010401014149</v>
      </c>
      <c r="F25" s="12" t="s">
        <v>433</v>
      </c>
      <c r="G25" s="13">
        <v>4208600</v>
      </c>
      <c r="H25" s="13">
        <v>4200900</v>
      </c>
      <c r="I25" s="14">
        <v>0.998</v>
      </c>
      <c r="J25" s="15"/>
      <c r="K25" s="15"/>
      <c r="L25" s="15"/>
      <c r="M25" s="15"/>
      <c r="N25" s="16"/>
    </row>
    <row r="26" spans="1:14" ht="45" customHeight="1" x14ac:dyDescent="0.15">
      <c r="A26" s="9" t="s">
        <v>924</v>
      </c>
      <c r="B26" s="9" t="s">
        <v>383</v>
      </c>
      <c r="C26" s="10">
        <v>45170</v>
      </c>
      <c r="D26" s="9" t="s">
        <v>422</v>
      </c>
      <c r="E26" s="11">
        <v>7140001092702</v>
      </c>
      <c r="F26" s="12" t="s">
        <v>433</v>
      </c>
      <c r="G26" s="13">
        <v>24785200</v>
      </c>
      <c r="H26" s="13">
        <v>24783000</v>
      </c>
      <c r="I26" s="14">
        <v>0.999</v>
      </c>
      <c r="J26" s="15"/>
      <c r="K26" s="15"/>
      <c r="L26" s="15"/>
      <c r="M26" s="15"/>
      <c r="N26" s="16"/>
    </row>
    <row r="27" spans="1:14" ht="45" customHeight="1" x14ac:dyDescent="0.15">
      <c r="A27" s="9" t="s">
        <v>925</v>
      </c>
      <c r="B27" s="9" t="s">
        <v>383</v>
      </c>
      <c r="C27" s="10">
        <v>45170</v>
      </c>
      <c r="D27" s="9" t="s">
        <v>422</v>
      </c>
      <c r="E27" s="11">
        <v>7140001092702</v>
      </c>
      <c r="F27" s="12" t="s">
        <v>433</v>
      </c>
      <c r="G27" s="13">
        <v>8945200</v>
      </c>
      <c r="H27" s="13">
        <v>8932000</v>
      </c>
      <c r="I27" s="14">
        <v>0.998</v>
      </c>
      <c r="J27" s="15"/>
      <c r="K27" s="15"/>
      <c r="L27" s="15"/>
      <c r="M27" s="15"/>
      <c r="N27" s="16"/>
    </row>
    <row r="28" spans="1:14" ht="45" customHeight="1" x14ac:dyDescent="0.15">
      <c r="A28" s="9" t="s">
        <v>887</v>
      </c>
      <c r="B28" s="9" t="s">
        <v>383</v>
      </c>
      <c r="C28" s="10">
        <v>45170</v>
      </c>
      <c r="D28" s="9" t="s">
        <v>431</v>
      </c>
      <c r="E28" s="11">
        <v>7200001030390</v>
      </c>
      <c r="F28" s="12" t="s">
        <v>784</v>
      </c>
      <c r="G28" s="13">
        <v>7634000</v>
      </c>
      <c r="H28" s="13">
        <v>7585600</v>
      </c>
      <c r="I28" s="14">
        <v>0.99299999999999999</v>
      </c>
      <c r="J28" s="15"/>
      <c r="K28" s="15"/>
      <c r="L28" s="15"/>
      <c r="M28" s="15"/>
      <c r="N28" s="16"/>
    </row>
    <row r="29" spans="1:14" ht="45" customHeight="1" x14ac:dyDescent="0.15">
      <c r="A29" s="9" t="s">
        <v>931</v>
      </c>
      <c r="B29" s="9" t="s">
        <v>383</v>
      </c>
      <c r="C29" s="10">
        <v>45170</v>
      </c>
      <c r="D29" s="9" t="s">
        <v>932</v>
      </c>
      <c r="E29" s="11">
        <v>9140001051581</v>
      </c>
      <c r="F29" s="12" t="s">
        <v>434</v>
      </c>
      <c r="G29" s="13">
        <v>2206600</v>
      </c>
      <c r="H29" s="13">
        <v>2200000</v>
      </c>
      <c r="I29" s="14">
        <v>0.997</v>
      </c>
      <c r="J29" s="15"/>
      <c r="K29" s="15"/>
      <c r="L29" s="15"/>
      <c r="M29" s="15"/>
      <c r="N29" s="16"/>
    </row>
    <row r="30" spans="1:14" ht="45" customHeight="1" x14ac:dyDescent="0.15">
      <c r="A30" s="9" t="s">
        <v>934</v>
      </c>
      <c r="B30" s="9" t="s">
        <v>383</v>
      </c>
      <c r="C30" s="10">
        <v>45170</v>
      </c>
      <c r="D30" s="9" t="s">
        <v>401</v>
      </c>
      <c r="E30" s="11">
        <v>1010401002840</v>
      </c>
      <c r="F30" s="12" t="s">
        <v>701</v>
      </c>
      <c r="G30" s="13">
        <v>117722000</v>
      </c>
      <c r="H30" s="13">
        <v>117722000</v>
      </c>
      <c r="I30" s="14">
        <v>1</v>
      </c>
      <c r="J30" s="15"/>
      <c r="K30" s="15"/>
      <c r="L30" s="15"/>
      <c r="M30" s="15"/>
      <c r="N30" s="16"/>
    </row>
    <row r="31" spans="1:14" ht="45" customHeight="1" x14ac:dyDescent="0.15">
      <c r="A31" s="9" t="s">
        <v>977</v>
      </c>
      <c r="B31" s="9" t="s">
        <v>383</v>
      </c>
      <c r="C31" s="10">
        <v>45170</v>
      </c>
      <c r="D31" s="9" t="s">
        <v>401</v>
      </c>
      <c r="E31" s="11">
        <v>1010401002840</v>
      </c>
      <c r="F31" s="12" t="s">
        <v>433</v>
      </c>
      <c r="G31" s="13">
        <v>10752500</v>
      </c>
      <c r="H31" s="13">
        <v>10747000</v>
      </c>
      <c r="I31" s="14">
        <v>0.999</v>
      </c>
      <c r="J31" s="15"/>
      <c r="K31" s="15"/>
      <c r="L31" s="15"/>
      <c r="M31" s="15"/>
      <c r="N31" s="16"/>
    </row>
    <row r="32" spans="1:14" ht="45" customHeight="1" x14ac:dyDescent="0.15">
      <c r="A32" s="9" t="s">
        <v>441</v>
      </c>
      <c r="B32" s="9" t="s">
        <v>383</v>
      </c>
      <c r="C32" s="10">
        <v>45173</v>
      </c>
      <c r="D32" s="9" t="s">
        <v>30</v>
      </c>
      <c r="E32" s="11">
        <v>1140001005719</v>
      </c>
      <c r="F32" s="12" t="s">
        <v>442</v>
      </c>
      <c r="G32" s="13"/>
      <c r="H32" s="13">
        <v>17210600</v>
      </c>
      <c r="I32" s="14"/>
      <c r="J32" s="15"/>
      <c r="K32" s="15"/>
      <c r="L32" s="15"/>
      <c r="M32" s="15"/>
      <c r="N32" s="16"/>
    </row>
    <row r="33" spans="1:14" ht="45" customHeight="1" x14ac:dyDescent="0.15">
      <c r="A33" s="9" t="s">
        <v>443</v>
      </c>
      <c r="B33" s="9" t="s">
        <v>383</v>
      </c>
      <c r="C33" s="10">
        <v>45173</v>
      </c>
      <c r="D33" s="9" t="s">
        <v>30</v>
      </c>
      <c r="E33" s="11">
        <v>1140001005719</v>
      </c>
      <c r="F33" s="12" t="s">
        <v>444</v>
      </c>
      <c r="G33" s="13"/>
      <c r="H33" s="13">
        <v>40528400</v>
      </c>
      <c r="I33" s="14"/>
      <c r="J33" s="15"/>
      <c r="K33" s="15"/>
      <c r="L33" s="15"/>
      <c r="M33" s="15"/>
      <c r="N33" s="16"/>
    </row>
    <row r="34" spans="1:14" ht="45" customHeight="1" x14ac:dyDescent="0.15">
      <c r="A34" s="9" t="s">
        <v>445</v>
      </c>
      <c r="B34" s="9" t="s">
        <v>383</v>
      </c>
      <c r="C34" s="10">
        <v>45173</v>
      </c>
      <c r="D34" s="9" t="s">
        <v>30</v>
      </c>
      <c r="E34" s="11">
        <v>1140001005719</v>
      </c>
      <c r="F34" s="12" t="s">
        <v>22</v>
      </c>
      <c r="G34" s="13"/>
      <c r="H34" s="13">
        <v>381076300</v>
      </c>
      <c r="I34" s="14"/>
      <c r="J34" s="15"/>
      <c r="K34" s="15"/>
      <c r="L34" s="15"/>
      <c r="M34" s="15"/>
      <c r="N34" s="16"/>
    </row>
    <row r="35" spans="1:14" ht="45" customHeight="1" x14ac:dyDescent="0.15">
      <c r="A35" s="9" t="s">
        <v>465</v>
      </c>
      <c r="B35" s="9" t="s">
        <v>383</v>
      </c>
      <c r="C35" s="10">
        <v>45173</v>
      </c>
      <c r="D35" s="9" t="s">
        <v>24</v>
      </c>
      <c r="E35" s="11">
        <v>3010001142283</v>
      </c>
      <c r="F35" s="12" t="s">
        <v>22</v>
      </c>
      <c r="G35" s="13"/>
      <c r="H35" s="13">
        <v>101393600</v>
      </c>
      <c r="I35" s="14"/>
      <c r="J35" s="15"/>
      <c r="K35" s="15"/>
      <c r="L35" s="15"/>
      <c r="M35" s="15"/>
      <c r="N35" s="16"/>
    </row>
    <row r="36" spans="1:14" ht="45" customHeight="1" x14ac:dyDescent="0.15">
      <c r="A36" s="9" t="s">
        <v>466</v>
      </c>
      <c r="B36" s="9" t="s">
        <v>383</v>
      </c>
      <c r="C36" s="10">
        <v>45173</v>
      </c>
      <c r="D36" s="9" t="s">
        <v>24</v>
      </c>
      <c r="E36" s="11">
        <v>3010001142283</v>
      </c>
      <c r="F36" s="12" t="s">
        <v>40</v>
      </c>
      <c r="G36" s="13"/>
      <c r="H36" s="13">
        <v>1532300</v>
      </c>
      <c r="I36" s="14"/>
      <c r="J36" s="15"/>
      <c r="K36" s="15"/>
      <c r="L36" s="15"/>
      <c r="M36" s="15"/>
      <c r="N36" s="16"/>
    </row>
    <row r="37" spans="1:14" ht="45" customHeight="1" x14ac:dyDescent="0.15">
      <c r="A37" s="9" t="s">
        <v>639</v>
      </c>
      <c r="B37" s="9" t="s">
        <v>383</v>
      </c>
      <c r="C37" s="10">
        <v>45173</v>
      </c>
      <c r="D37" s="9" t="s">
        <v>24</v>
      </c>
      <c r="E37" s="11">
        <v>3010001142283</v>
      </c>
      <c r="F37" s="12" t="s">
        <v>392</v>
      </c>
      <c r="G37" s="13"/>
      <c r="H37" s="13">
        <v>4171200</v>
      </c>
      <c r="I37" s="14"/>
      <c r="J37" s="15"/>
      <c r="K37" s="15"/>
      <c r="L37" s="15"/>
      <c r="M37" s="15"/>
      <c r="N37" s="16"/>
    </row>
    <row r="38" spans="1:14" ht="45" customHeight="1" x14ac:dyDescent="0.15">
      <c r="A38" s="9" t="s">
        <v>640</v>
      </c>
      <c r="B38" s="9" t="s">
        <v>383</v>
      </c>
      <c r="C38" s="10">
        <v>45173</v>
      </c>
      <c r="D38" s="9" t="s">
        <v>24</v>
      </c>
      <c r="E38" s="11">
        <v>3010001142283</v>
      </c>
      <c r="F38" s="12" t="s">
        <v>689</v>
      </c>
      <c r="G38" s="13"/>
      <c r="H38" s="13">
        <v>4064500</v>
      </c>
      <c r="I38" s="14"/>
      <c r="J38" s="15"/>
      <c r="K38" s="15"/>
      <c r="L38" s="15"/>
      <c r="M38" s="15"/>
      <c r="N38" s="16"/>
    </row>
    <row r="39" spans="1:14" ht="45" customHeight="1" x14ac:dyDescent="0.15">
      <c r="A39" s="9" t="s">
        <v>710</v>
      </c>
      <c r="B39" s="9" t="s">
        <v>383</v>
      </c>
      <c r="C39" s="10">
        <v>45173</v>
      </c>
      <c r="D39" s="9" t="s">
        <v>711</v>
      </c>
      <c r="E39" s="11">
        <v>7140001005647</v>
      </c>
      <c r="F39" s="12" t="s">
        <v>712</v>
      </c>
      <c r="G39" s="13"/>
      <c r="H39" s="13">
        <v>188494900</v>
      </c>
      <c r="I39" s="14"/>
      <c r="J39" s="15"/>
      <c r="K39" s="15"/>
      <c r="L39" s="15"/>
      <c r="M39" s="15"/>
      <c r="N39" s="16"/>
    </row>
    <row r="40" spans="1:14" ht="45" customHeight="1" x14ac:dyDescent="0.15">
      <c r="A40" s="9" t="s">
        <v>713</v>
      </c>
      <c r="B40" s="9" t="s">
        <v>383</v>
      </c>
      <c r="C40" s="10">
        <v>45173</v>
      </c>
      <c r="D40" s="9" t="s">
        <v>711</v>
      </c>
      <c r="E40" s="11">
        <v>7140001005647</v>
      </c>
      <c r="F40" s="12" t="s">
        <v>712</v>
      </c>
      <c r="G40" s="13"/>
      <c r="H40" s="13">
        <v>1408237600</v>
      </c>
      <c r="I40" s="14"/>
      <c r="J40" s="15"/>
      <c r="K40" s="15"/>
      <c r="L40" s="15"/>
      <c r="M40" s="15"/>
      <c r="N40" s="16"/>
    </row>
    <row r="41" spans="1:14" ht="45" customHeight="1" x14ac:dyDescent="0.15">
      <c r="A41" s="9" t="s">
        <v>713</v>
      </c>
      <c r="B41" s="9" t="s">
        <v>383</v>
      </c>
      <c r="C41" s="10">
        <v>45173</v>
      </c>
      <c r="D41" s="9" t="s">
        <v>711</v>
      </c>
      <c r="E41" s="11">
        <v>7140001005647</v>
      </c>
      <c r="F41" s="12" t="s">
        <v>712</v>
      </c>
      <c r="G41" s="13"/>
      <c r="H41" s="13">
        <v>804986600</v>
      </c>
      <c r="I41" s="14"/>
      <c r="J41" s="15"/>
      <c r="K41" s="15"/>
      <c r="L41" s="15"/>
      <c r="M41" s="15"/>
      <c r="N41" s="16"/>
    </row>
    <row r="42" spans="1:14" ht="45" customHeight="1" x14ac:dyDescent="0.15">
      <c r="A42" s="9" t="s">
        <v>467</v>
      </c>
      <c r="B42" s="9" t="s">
        <v>383</v>
      </c>
      <c r="C42" s="10">
        <v>45174</v>
      </c>
      <c r="D42" s="9" t="s">
        <v>26</v>
      </c>
      <c r="E42" s="11">
        <v>7021001000443</v>
      </c>
      <c r="F42" s="12" t="s">
        <v>40</v>
      </c>
      <c r="G42" s="13"/>
      <c r="H42" s="13">
        <v>1016400</v>
      </c>
      <c r="I42" s="14"/>
      <c r="J42" s="15"/>
      <c r="K42" s="15"/>
      <c r="L42" s="15"/>
      <c r="M42" s="15"/>
      <c r="N42" s="16"/>
    </row>
    <row r="43" spans="1:14" ht="45" customHeight="1" x14ac:dyDescent="0.15">
      <c r="A43" s="9" t="s">
        <v>468</v>
      </c>
      <c r="B43" s="9" t="s">
        <v>383</v>
      </c>
      <c r="C43" s="10">
        <v>45174</v>
      </c>
      <c r="D43" s="9" t="s">
        <v>469</v>
      </c>
      <c r="E43" s="11">
        <v>8010401007296</v>
      </c>
      <c r="F43" s="12" t="s">
        <v>40</v>
      </c>
      <c r="G43" s="13"/>
      <c r="H43" s="13">
        <v>26863100</v>
      </c>
      <c r="I43" s="14"/>
      <c r="J43" s="15"/>
      <c r="K43" s="15"/>
      <c r="L43" s="15"/>
      <c r="M43" s="15"/>
      <c r="N43" s="16"/>
    </row>
    <row r="44" spans="1:14" ht="45" customHeight="1" x14ac:dyDescent="0.15">
      <c r="A44" s="9" t="s">
        <v>510</v>
      </c>
      <c r="B44" s="9" t="s">
        <v>383</v>
      </c>
      <c r="C44" s="10">
        <v>45174</v>
      </c>
      <c r="D44" s="9" t="s">
        <v>30</v>
      </c>
      <c r="E44" s="11">
        <v>1140001005719</v>
      </c>
      <c r="F44" s="12" t="s">
        <v>392</v>
      </c>
      <c r="G44" s="13"/>
      <c r="H44" s="13">
        <v>20887900</v>
      </c>
      <c r="I44" s="14"/>
      <c r="J44" s="15"/>
      <c r="K44" s="15"/>
      <c r="L44" s="15"/>
      <c r="M44" s="15"/>
      <c r="N44" s="16"/>
    </row>
    <row r="45" spans="1:14" ht="45" customHeight="1" x14ac:dyDescent="0.15">
      <c r="A45" s="9" t="s">
        <v>641</v>
      </c>
      <c r="B45" s="9" t="s">
        <v>383</v>
      </c>
      <c r="C45" s="10">
        <v>45174</v>
      </c>
      <c r="D45" s="9" t="s">
        <v>24</v>
      </c>
      <c r="E45" s="11">
        <v>3010001142283</v>
      </c>
      <c r="F45" s="12" t="s">
        <v>392</v>
      </c>
      <c r="G45" s="13"/>
      <c r="H45" s="13">
        <v>24024000</v>
      </c>
      <c r="I45" s="14"/>
      <c r="J45" s="15"/>
      <c r="K45" s="15"/>
      <c r="L45" s="15"/>
      <c r="M45" s="15"/>
      <c r="N45" s="16"/>
    </row>
    <row r="46" spans="1:14" ht="45" customHeight="1" x14ac:dyDescent="0.15">
      <c r="A46" s="9" t="s">
        <v>714</v>
      </c>
      <c r="B46" s="9" t="s">
        <v>383</v>
      </c>
      <c r="C46" s="10">
        <v>45174</v>
      </c>
      <c r="D46" s="9" t="s">
        <v>715</v>
      </c>
      <c r="E46" s="11">
        <v>5010001008771</v>
      </c>
      <c r="F46" s="12" t="s">
        <v>433</v>
      </c>
      <c r="G46" s="13"/>
      <c r="H46" s="13">
        <v>35590500</v>
      </c>
      <c r="I46" s="14"/>
      <c r="J46" s="15"/>
      <c r="K46" s="15"/>
      <c r="L46" s="15"/>
      <c r="M46" s="15"/>
      <c r="N46" s="16"/>
    </row>
    <row r="47" spans="1:14" ht="45" customHeight="1" x14ac:dyDescent="0.15">
      <c r="A47" s="9" t="s">
        <v>716</v>
      </c>
      <c r="B47" s="9" t="s">
        <v>383</v>
      </c>
      <c r="C47" s="10">
        <v>45174</v>
      </c>
      <c r="D47" s="9" t="s">
        <v>401</v>
      </c>
      <c r="E47" s="11">
        <v>1010401002840</v>
      </c>
      <c r="F47" s="12" t="s">
        <v>409</v>
      </c>
      <c r="G47" s="13"/>
      <c r="H47" s="13">
        <v>101816000</v>
      </c>
      <c r="I47" s="14"/>
      <c r="J47" s="15"/>
      <c r="K47" s="15"/>
      <c r="L47" s="15"/>
      <c r="M47" s="15"/>
      <c r="N47" s="16"/>
    </row>
    <row r="48" spans="1:14" ht="45" customHeight="1" x14ac:dyDescent="0.15">
      <c r="A48" s="9" t="s">
        <v>717</v>
      </c>
      <c r="B48" s="9" t="s">
        <v>383</v>
      </c>
      <c r="C48" s="10">
        <v>45174</v>
      </c>
      <c r="D48" s="9" t="s">
        <v>718</v>
      </c>
      <c r="E48" s="11">
        <v>5010001014332</v>
      </c>
      <c r="F48" s="12" t="s">
        <v>434</v>
      </c>
      <c r="G48" s="13"/>
      <c r="H48" s="13">
        <v>20277400</v>
      </c>
      <c r="I48" s="14"/>
      <c r="J48" s="15"/>
      <c r="K48" s="15"/>
      <c r="L48" s="15"/>
      <c r="M48" s="15"/>
      <c r="N48" s="16"/>
    </row>
    <row r="49" spans="1:14" ht="45" customHeight="1" x14ac:dyDescent="0.15">
      <c r="A49" s="9" t="s">
        <v>719</v>
      </c>
      <c r="B49" s="9" t="s">
        <v>383</v>
      </c>
      <c r="C49" s="10">
        <v>45174</v>
      </c>
      <c r="D49" s="9" t="s">
        <v>401</v>
      </c>
      <c r="E49" s="11">
        <v>1010401002840</v>
      </c>
      <c r="F49" s="12" t="s">
        <v>404</v>
      </c>
      <c r="G49" s="13"/>
      <c r="H49" s="13">
        <v>3338500</v>
      </c>
      <c r="I49" s="14"/>
      <c r="J49" s="15"/>
      <c r="K49" s="15"/>
      <c r="L49" s="15"/>
      <c r="M49" s="15"/>
      <c r="N49" s="16"/>
    </row>
    <row r="50" spans="1:14" ht="45" customHeight="1" x14ac:dyDescent="0.15">
      <c r="A50" s="9" t="s">
        <v>720</v>
      </c>
      <c r="B50" s="9" t="s">
        <v>383</v>
      </c>
      <c r="C50" s="10">
        <v>45174</v>
      </c>
      <c r="D50" s="9" t="s">
        <v>412</v>
      </c>
      <c r="E50" s="11">
        <v>4010001052390</v>
      </c>
      <c r="F50" s="12" t="s">
        <v>420</v>
      </c>
      <c r="G50" s="13"/>
      <c r="H50" s="13">
        <v>6798000</v>
      </c>
      <c r="I50" s="14"/>
      <c r="J50" s="15"/>
      <c r="K50" s="15"/>
      <c r="L50" s="15"/>
      <c r="M50" s="15"/>
      <c r="N50" s="16"/>
    </row>
    <row r="51" spans="1:14" ht="45" customHeight="1" x14ac:dyDescent="0.15">
      <c r="A51" s="9" t="s">
        <v>721</v>
      </c>
      <c r="B51" s="9" t="s">
        <v>383</v>
      </c>
      <c r="C51" s="10">
        <v>45174</v>
      </c>
      <c r="D51" s="9" t="s">
        <v>401</v>
      </c>
      <c r="E51" s="11">
        <v>1010401002840</v>
      </c>
      <c r="F51" s="12" t="s">
        <v>415</v>
      </c>
      <c r="G51" s="13"/>
      <c r="H51" s="13">
        <v>41580000</v>
      </c>
      <c r="I51" s="14"/>
      <c r="J51" s="15"/>
      <c r="K51" s="15"/>
      <c r="L51" s="15"/>
      <c r="M51" s="15"/>
      <c r="N51" s="16"/>
    </row>
    <row r="52" spans="1:14" ht="45" customHeight="1" x14ac:dyDescent="0.15">
      <c r="A52" s="9" t="s">
        <v>722</v>
      </c>
      <c r="B52" s="9" t="s">
        <v>383</v>
      </c>
      <c r="C52" s="10">
        <v>45174</v>
      </c>
      <c r="D52" s="9" t="s">
        <v>412</v>
      </c>
      <c r="E52" s="11">
        <v>4010001052390</v>
      </c>
      <c r="F52" s="12" t="s">
        <v>419</v>
      </c>
      <c r="G52" s="13"/>
      <c r="H52" s="13">
        <v>166782000</v>
      </c>
      <c r="I52" s="14"/>
      <c r="J52" s="15"/>
      <c r="K52" s="15"/>
      <c r="L52" s="15"/>
      <c r="M52" s="15"/>
      <c r="N52" s="16"/>
    </row>
    <row r="53" spans="1:14" ht="45" customHeight="1" x14ac:dyDescent="0.15">
      <c r="A53" s="9" t="s">
        <v>723</v>
      </c>
      <c r="B53" s="9" t="s">
        <v>383</v>
      </c>
      <c r="C53" s="10">
        <v>45174</v>
      </c>
      <c r="D53" s="9" t="s">
        <v>427</v>
      </c>
      <c r="E53" s="11">
        <v>5010401053632</v>
      </c>
      <c r="F53" s="12" t="s">
        <v>433</v>
      </c>
      <c r="G53" s="13"/>
      <c r="H53" s="13">
        <v>2818200</v>
      </c>
      <c r="I53" s="14"/>
      <c r="J53" s="15"/>
      <c r="K53" s="15"/>
      <c r="L53" s="15"/>
      <c r="M53" s="15"/>
      <c r="N53" s="16"/>
    </row>
    <row r="54" spans="1:14" ht="45" customHeight="1" x14ac:dyDescent="0.15">
      <c r="A54" s="9" t="s">
        <v>724</v>
      </c>
      <c r="B54" s="9" t="s">
        <v>383</v>
      </c>
      <c r="C54" s="10">
        <v>45174</v>
      </c>
      <c r="D54" s="9" t="s">
        <v>402</v>
      </c>
      <c r="E54" s="11">
        <v>1010001020185</v>
      </c>
      <c r="F54" s="12" t="s">
        <v>433</v>
      </c>
      <c r="G54" s="13">
        <v>6296400</v>
      </c>
      <c r="H54" s="13">
        <v>6296400</v>
      </c>
      <c r="I54" s="14">
        <v>1</v>
      </c>
      <c r="J54" s="15"/>
      <c r="K54" s="15"/>
      <c r="L54" s="15"/>
      <c r="M54" s="15"/>
      <c r="N54" s="16"/>
    </row>
    <row r="55" spans="1:14" ht="45" customHeight="1" x14ac:dyDescent="0.15">
      <c r="A55" s="9" t="s">
        <v>725</v>
      </c>
      <c r="B55" s="9" t="s">
        <v>383</v>
      </c>
      <c r="C55" s="10">
        <v>45174</v>
      </c>
      <c r="D55" s="9" t="s">
        <v>726</v>
      </c>
      <c r="E55" s="11">
        <v>7010401062557</v>
      </c>
      <c r="F55" s="12" t="s">
        <v>727</v>
      </c>
      <c r="G55" s="13"/>
      <c r="H55" s="13">
        <v>3835700</v>
      </c>
      <c r="I55" s="14"/>
      <c r="J55" s="15"/>
      <c r="K55" s="15"/>
      <c r="L55" s="15"/>
      <c r="M55" s="15"/>
      <c r="N55" s="16"/>
    </row>
    <row r="56" spans="1:14" ht="45" customHeight="1" x14ac:dyDescent="0.15">
      <c r="A56" s="9" t="s">
        <v>799</v>
      </c>
      <c r="B56" s="9" t="s">
        <v>383</v>
      </c>
      <c r="C56" s="10">
        <v>45174</v>
      </c>
      <c r="D56" s="9" t="s">
        <v>401</v>
      </c>
      <c r="E56" s="11">
        <v>1010401002840</v>
      </c>
      <c r="F56" s="12" t="s">
        <v>404</v>
      </c>
      <c r="G56" s="13">
        <v>54884500</v>
      </c>
      <c r="H56" s="13">
        <v>54868000</v>
      </c>
      <c r="I56" s="14">
        <v>0.999</v>
      </c>
      <c r="J56" s="15"/>
      <c r="K56" s="15"/>
      <c r="L56" s="15"/>
      <c r="M56" s="15"/>
      <c r="N56" s="16"/>
    </row>
    <row r="57" spans="1:14" ht="45" customHeight="1" x14ac:dyDescent="0.15">
      <c r="A57" s="9" t="s">
        <v>922</v>
      </c>
      <c r="B57" s="9" t="s">
        <v>383</v>
      </c>
      <c r="C57" s="10">
        <v>45174</v>
      </c>
      <c r="D57" s="9" t="s">
        <v>427</v>
      </c>
      <c r="E57" s="11">
        <v>5010401053632</v>
      </c>
      <c r="F57" s="12" t="s">
        <v>433</v>
      </c>
      <c r="G57" s="13">
        <v>10393900</v>
      </c>
      <c r="H57" s="13">
        <v>10387300</v>
      </c>
      <c r="I57" s="14">
        <v>0.999</v>
      </c>
      <c r="J57" s="15"/>
      <c r="K57" s="15"/>
      <c r="L57" s="15"/>
      <c r="M57" s="15"/>
      <c r="N57" s="16"/>
    </row>
    <row r="58" spans="1:14" ht="45" customHeight="1" x14ac:dyDescent="0.15">
      <c r="A58" s="9" t="s">
        <v>935</v>
      </c>
      <c r="B58" s="9" t="s">
        <v>383</v>
      </c>
      <c r="C58" s="10">
        <v>45174</v>
      </c>
      <c r="D58" s="9" t="s">
        <v>401</v>
      </c>
      <c r="E58" s="11">
        <v>1010401002840</v>
      </c>
      <c r="F58" s="12" t="s">
        <v>409</v>
      </c>
      <c r="G58" s="13">
        <v>101777500</v>
      </c>
      <c r="H58" s="13">
        <v>101750000</v>
      </c>
      <c r="I58" s="14">
        <v>0.999</v>
      </c>
      <c r="J58" s="15"/>
      <c r="K58" s="15"/>
      <c r="L58" s="15"/>
      <c r="M58" s="15"/>
      <c r="N58" s="16"/>
    </row>
    <row r="59" spans="1:14" ht="45" customHeight="1" x14ac:dyDescent="0.15">
      <c r="A59" s="9" t="s">
        <v>936</v>
      </c>
      <c r="B59" s="9" t="s">
        <v>383</v>
      </c>
      <c r="C59" s="10">
        <v>45174</v>
      </c>
      <c r="D59" s="9" t="s">
        <v>401</v>
      </c>
      <c r="E59" s="11">
        <v>1010401002840</v>
      </c>
      <c r="F59" s="12" t="s">
        <v>434</v>
      </c>
      <c r="G59" s="13">
        <v>27519800</v>
      </c>
      <c r="H59" s="13">
        <v>27500000</v>
      </c>
      <c r="I59" s="14">
        <v>0.999</v>
      </c>
      <c r="J59" s="15"/>
      <c r="K59" s="15"/>
      <c r="L59" s="15"/>
      <c r="M59" s="15"/>
      <c r="N59" s="16"/>
    </row>
    <row r="60" spans="1:14" ht="45" customHeight="1" x14ac:dyDescent="0.15">
      <c r="A60" s="9" t="s">
        <v>446</v>
      </c>
      <c r="B60" s="9" t="s">
        <v>383</v>
      </c>
      <c r="C60" s="10">
        <v>45175</v>
      </c>
      <c r="D60" s="9" t="s">
        <v>30</v>
      </c>
      <c r="E60" s="11">
        <v>1140001005719</v>
      </c>
      <c r="F60" s="12" t="s">
        <v>447</v>
      </c>
      <c r="G60" s="13"/>
      <c r="H60" s="13">
        <v>2331087000</v>
      </c>
      <c r="I60" s="14"/>
      <c r="J60" s="15"/>
      <c r="K60" s="15"/>
      <c r="L60" s="15"/>
      <c r="M60" s="15"/>
      <c r="N60" s="16"/>
    </row>
    <row r="61" spans="1:14" ht="45" customHeight="1" x14ac:dyDescent="0.15">
      <c r="A61" s="9" t="s">
        <v>448</v>
      </c>
      <c r="B61" s="9" t="s">
        <v>383</v>
      </c>
      <c r="C61" s="10">
        <v>45175</v>
      </c>
      <c r="D61" s="9" t="s">
        <v>27</v>
      </c>
      <c r="E61" s="11">
        <v>8010401050387</v>
      </c>
      <c r="F61" s="12" t="s">
        <v>381</v>
      </c>
      <c r="G61" s="13"/>
      <c r="H61" s="13">
        <v>445146900</v>
      </c>
      <c r="I61" s="14"/>
      <c r="J61" s="15"/>
      <c r="K61" s="15"/>
      <c r="L61" s="15"/>
      <c r="M61" s="15"/>
      <c r="N61" s="16"/>
    </row>
    <row r="62" spans="1:14" ht="45" customHeight="1" x14ac:dyDescent="0.15">
      <c r="A62" s="9" t="s">
        <v>470</v>
      </c>
      <c r="B62" s="9" t="s">
        <v>383</v>
      </c>
      <c r="C62" s="10">
        <v>45175</v>
      </c>
      <c r="D62" s="9" t="s">
        <v>31</v>
      </c>
      <c r="E62" s="11">
        <v>1020001093908</v>
      </c>
      <c r="F62" s="12" t="s">
        <v>471</v>
      </c>
      <c r="G62" s="13"/>
      <c r="H62" s="13">
        <v>2531100</v>
      </c>
      <c r="I62" s="14"/>
      <c r="J62" s="15"/>
      <c r="K62" s="15"/>
      <c r="L62" s="15"/>
      <c r="M62" s="15"/>
      <c r="N62" s="16"/>
    </row>
    <row r="63" spans="1:14" ht="45" customHeight="1" x14ac:dyDescent="0.15">
      <c r="A63" s="9" t="s">
        <v>397</v>
      </c>
      <c r="B63" s="9" t="s">
        <v>383</v>
      </c>
      <c r="C63" s="10">
        <v>45175</v>
      </c>
      <c r="D63" s="9" t="s">
        <v>25</v>
      </c>
      <c r="E63" s="11">
        <v>6130001021068</v>
      </c>
      <c r="F63" s="12" t="s">
        <v>22</v>
      </c>
      <c r="G63" s="13"/>
      <c r="H63" s="13">
        <v>36067900</v>
      </c>
      <c r="I63" s="14"/>
      <c r="J63" s="15"/>
      <c r="K63" s="15"/>
      <c r="L63" s="15"/>
      <c r="M63" s="15"/>
      <c r="N63" s="16"/>
    </row>
    <row r="64" spans="1:14" ht="45" customHeight="1" x14ac:dyDescent="0.15">
      <c r="A64" s="9" t="s">
        <v>385</v>
      </c>
      <c r="B64" s="9" t="s">
        <v>383</v>
      </c>
      <c r="C64" s="10">
        <v>45175</v>
      </c>
      <c r="D64" s="9" t="s">
        <v>31</v>
      </c>
      <c r="E64" s="11">
        <v>1020001093908</v>
      </c>
      <c r="F64" s="12" t="s">
        <v>22</v>
      </c>
      <c r="G64" s="13"/>
      <c r="H64" s="13">
        <v>14792800</v>
      </c>
      <c r="I64" s="14"/>
      <c r="J64" s="15"/>
      <c r="K64" s="15"/>
      <c r="L64" s="15"/>
      <c r="M64" s="15"/>
      <c r="N64" s="16"/>
    </row>
    <row r="65" spans="1:14" ht="45" customHeight="1" x14ac:dyDescent="0.15">
      <c r="A65" s="9" t="s">
        <v>467</v>
      </c>
      <c r="B65" s="9" t="s">
        <v>383</v>
      </c>
      <c r="C65" s="10">
        <v>45175</v>
      </c>
      <c r="D65" s="9" t="s">
        <v>31</v>
      </c>
      <c r="E65" s="11">
        <v>1020001093908</v>
      </c>
      <c r="F65" s="12" t="s">
        <v>472</v>
      </c>
      <c r="G65" s="13"/>
      <c r="H65" s="13">
        <v>1467400</v>
      </c>
      <c r="I65" s="14"/>
      <c r="J65" s="15"/>
      <c r="K65" s="15"/>
      <c r="L65" s="15"/>
      <c r="M65" s="15"/>
      <c r="N65" s="16"/>
    </row>
    <row r="66" spans="1:14" ht="45" customHeight="1" x14ac:dyDescent="0.15">
      <c r="A66" s="9" t="s">
        <v>473</v>
      </c>
      <c r="B66" s="9" t="s">
        <v>383</v>
      </c>
      <c r="C66" s="10">
        <v>45175</v>
      </c>
      <c r="D66" s="9" t="s">
        <v>24</v>
      </c>
      <c r="E66" s="11">
        <v>3010001142283</v>
      </c>
      <c r="F66" s="12" t="s">
        <v>387</v>
      </c>
      <c r="G66" s="13"/>
      <c r="H66" s="13">
        <v>12685200</v>
      </c>
      <c r="I66" s="14"/>
      <c r="J66" s="15"/>
      <c r="K66" s="15"/>
      <c r="L66" s="15"/>
      <c r="M66" s="15"/>
      <c r="N66" s="16"/>
    </row>
    <row r="67" spans="1:14" ht="45" customHeight="1" x14ac:dyDescent="0.15">
      <c r="A67" s="9" t="s">
        <v>474</v>
      </c>
      <c r="B67" s="9" t="s">
        <v>383</v>
      </c>
      <c r="C67" s="10">
        <v>45175</v>
      </c>
      <c r="D67" s="9" t="s">
        <v>24</v>
      </c>
      <c r="E67" s="11">
        <v>3010001142283</v>
      </c>
      <c r="F67" s="12" t="s">
        <v>475</v>
      </c>
      <c r="G67" s="13"/>
      <c r="H67" s="13">
        <v>13030600</v>
      </c>
      <c r="I67" s="14"/>
      <c r="J67" s="15"/>
      <c r="K67" s="15"/>
      <c r="L67" s="15"/>
      <c r="M67" s="15"/>
      <c r="N67" s="16"/>
    </row>
    <row r="68" spans="1:14" ht="45" customHeight="1" x14ac:dyDescent="0.15">
      <c r="A68" s="9" t="s">
        <v>476</v>
      </c>
      <c r="B68" s="9" t="s">
        <v>383</v>
      </c>
      <c r="C68" s="10">
        <v>45175</v>
      </c>
      <c r="D68" s="9" t="s">
        <v>24</v>
      </c>
      <c r="E68" s="11">
        <v>3010001142283</v>
      </c>
      <c r="F68" s="12" t="s">
        <v>475</v>
      </c>
      <c r="G68" s="13"/>
      <c r="H68" s="13">
        <v>5142500</v>
      </c>
      <c r="I68" s="14"/>
      <c r="J68" s="15"/>
      <c r="K68" s="15"/>
      <c r="L68" s="15"/>
      <c r="M68" s="15"/>
      <c r="N68" s="16"/>
    </row>
    <row r="69" spans="1:14" ht="45" customHeight="1" x14ac:dyDescent="0.15">
      <c r="A69" s="9" t="s">
        <v>511</v>
      </c>
      <c r="B69" s="9" t="s">
        <v>383</v>
      </c>
      <c r="C69" s="10">
        <v>45175</v>
      </c>
      <c r="D69" s="9" t="s">
        <v>27</v>
      </c>
      <c r="E69" s="11">
        <v>8010401050387</v>
      </c>
      <c r="F69" s="12" t="s">
        <v>512</v>
      </c>
      <c r="G69" s="13"/>
      <c r="H69" s="13">
        <v>4450600</v>
      </c>
      <c r="I69" s="14"/>
      <c r="J69" s="15"/>
      <c r="K69" s="15"/>
      <c r="L69" s="15"/>
      <c r="M69" s="15"/>
      <c r="N69" s="16"/>
    </row>
    <row r="70" spans="1:14" ht="45" customHeight="1" x14ac:dyDescent="0.15">
      <c r="A70" s="9" t="s">
        <v>642</v>
      </c>
      <c r="B70" s="9" t="s">
        <v>383</v>
      </c>
      <c r="C70" s="10">
        <v>45175</v>
      </c>
      <c r="D70" s="9" t="s">
        <v>25</v>
      </c>
      <c r="E70" s="11">
        <v>6130001021068</v>
      </c>
      <c r="F70" s="12" t="s">
        <v>643</v>
      </c>
      <c r="G70" s="13"/>
      <c r="H70" s="13">
        <v>275985578</v>
      </c>
      <c r="I70" s="14"/>
      <c r="J70" s="15"/>
      <c r="K70" s="15"/>
      <c r="L70" s="15"/>
      <c r="M70" s="15"/>
      <c r="N70" s="16"/>
    </row>
    <row r="71" spans="1:14" ht="45" customHeight="1" x14ac:dyDescent="0.15">
      <c r="A71" s="9" t="s">
        <v>728</v>
      </c>
      <c r="B71" s="9" t="s">
        <v>383</v>
      </c>
      <c r="C71" s="10">
        <v>45175</v>
      </c>
      <c r="D71" s="9" t="s">
        <v>417</v>
      </c>
      <c r="E71" s="11">
        <v>6010001018290</v>
      </c>
      <c r="F71" s="12" t="s">
        <v>434</v>
      </c>
      <c r="G71" s="13"/>
      <c r="H71" s="13">
        <v>1771000</v>
      </c>
      <c r="I71" s="14"/>
      <c r="J71" s="15"/>
      <c r="K71" s="15"/>
      <c r="L71" s="15"/>
      <c r="M71" s="15"/>
      <c r="N71" s="16"/>
    </row>
    <row r="72" spans="1:14" ht="45" customHeight="1" x14ac:dyDescent="0.15">
      <c r="A72" s="9" t="s">
        <v>729</v>
      </c>
      <c r="B72" s="9" t="s">
        <v>383</v>
      </c>
      <c r="C72" s="10">
        <v>45175</v>
      </c>
      <c r="D72" s="9" t="s">
        <v>429</v>
      </c>
      <c r="E72" s="11">
        <v>4011101040236</v>
      </c>
      <c r="F72" s="12" t="s">
        <v>434</v>
      </c>
      <c r="G72" s="13"/>
      <c r="H72" s="13">
        <v>3498000</v>
      </c>
      <c r="I72" s="14"/>
      <c r="J72" s="15"/>
      <c r="K72" s="15"/>
      <c r="L72" s="15"/>
      <c r="M72" s="15"/>
      <c r="N72" s="16"/>
    </row>
    <row r="73" spans="1:14" ht="45" customHeight="1" x14ac:dyDescent="0.15">
      <c r="A73" s="9" t="s">
        <v>730</v>
      </c>
      <c r="B73" s="9" t="s">
        <v>383</v>
      </c>
      <c r="C73" s="10">
        <v>45175</v>
      </c>
      <c r="D73" s="9" t="s">
        <v>401</v>
      </c>
      <c r="E73" s="11">
        <v>1010401002840</v>
      </c>
      <c r="F73" s="12" t="s">
        <v>415</v>
      </c>
      <c r="G73" s="13"/>
      <c r="H73" s="13">
        <v>46145000</v>
      </c>
      <c r="I73" s="14"/>
      <c r="J73" s="15"/>
      <c r="K73" s="15"/>
      <c r="L73" s="15"/>
      <c r="M73" s="15"/>
      <c r="N73" s="16"/>
    </row>
    <row r="74" spans="1:14" ht="45" customHeight="1" x14ac:dyDescent="0.15">
      <c r="A74" s="9" t="s">
        <v>731</v>
      </c>
      <c r="B74" s="9" t="s">
        <v>383</v>
      </c>
      <c r="C74" s="10">
        <v>45175</v>
      </c>
      <c r="D74" s="9" t="s">
        <v>406</v>
      </c>
      <c r="E74" s="11">
        <v>7010001029485</v>
      </c>
      <c r="F74" s="12" t="s">
        <v>732</v>
      </c>
      <c r="G74" s="13"/>
      <c r="H74" s="13">
        <v>47861000</v>
      </c>
      <c r="I74" s="14"/>
      <c r="J74" s="15"/>
      <c r="K74" s="15"/>
      <c r="L74" s="15"/>
      <c r="M74" s="15"/>
      <c r="N74" s="16"/>
    </row>
    <row r="75" spans="1:14" ht="45" customHeight="1" x14ac:dyDescent="0.15">
      <c r="A75" s="9" t="s">
        <v>733</v>
      </c>
      <c r="B75" s="9" t="s">
        <v>383</v>
      </c>
      <c r="C75" s="10">
        <v>45175</v>
      </c>
      <c r="D75" s="9" t="s">
        <v>406</v>
      </c>
      <c r="E75" s="11">
        <v>7010001029485</v>
      </c>
      <c r="F75" s="12" t="s">
        <v>404</v>
      </c>
      <c r="G75" s="13"/>
      <c r="H75" s="13">
        <v>4567200</v>
      </c>
      <c r="I75" s="14"/>
      <c r="J75" s="15"/>
      <c r="K75" s="15"/>
      <c r="L75" s="15"/>
      <c r="M75" s="15"/>
      <c r="N75" s="16"/>
    </row>
    <row r="76" spans="1:14" ht="45" customHeight="1" x14ac:dyDescent="0.15">
      <c r="A76" s="9" t="s">
        <v>734</v>
      </c>
      <c r="B76" s="9" t="s">
        <v>383</v>
      </c>
      <c r="C76" s="10">
        <v>45175</v>
      </c>
      <c r="D76" s="9" t="s">
        <v>406</v>
      </c>
      <c r="E76" s="11">
        <v>7010001029485</v>
      </c>
      <c r="F76" s="12" t="s">
        <v>415</v>
      </c>
      <c r="G76" s="13"/>
      <c r="H76" s="13">
        <v>14630000</v>
      </c>
      <c r="I76" s="14"/>
      <c r="J76" s="15"/>
      <c r="K76" s="15"/>
      <c r="L76" s="15"/>
      <c r="M76" s="15"/>
      <c r="N76" s="16"/>
    </row>
    <row r="77" spans="1:14" ht="45" customHeight="1" x14ac:dyDescent="0.15">
      <c r="A77" s="9" t="s">
        <v>735</v>
      </c>
      <c r="B77" s="9" t="s">
        <v>383</v>
      </c>
      <c r="C77" s="10">
        <v>45175</v>
      </c>
      <c r="D77" s="9" t="s">
        <v>406</v>
      </c>
      <c r="E77" s="11">
        <v>7010001029485</v>
      </c>
      <c r="F77" s="12" t="s">
        <v>404</v>
      </c>
      <c r="G77" s="13"/>
      <c r="H77" s="13">
        <v>3553000</v>
      </c>
      <c r="I77" s="14"/>
      <c r="J77" s="15"/>
      <c r="K77" s="15"/>
      <c r="L77" s="15"/>
      <c r="M77" s="15"/>
      <c r="N77" s="16"/>
    </row>
    <row r="78" spans="1:14" ht="45" customHeight="1" x14ac:dyDescent="0.15">
      <c r="A78" s="9" t="s">
        <v>424</v>
      </c>
      <c r="B78" s="9" t="s">
        <v>383</v>
      </c>
      <c r="C78" s="10">
        <v>45175</v>
      </c>
      <c r="D78" s="9" t="s">
        <v>425</v>
      </c>
      <c r="E78" s="11">
        <v>4180001068478</v>
      </c>
      <c r="F78" s="12" t="s">
        <v>736</v>
      </c>
      <c r="G78" s="13"/>
      <c r="H78" s="13">
        <v>3454000</v>
      </c>
      <c r="I78" s="14"/>
      <c r="J78" s="15"/>
      <c r="K78" s="15"/>
      <c r="L78" s="15"/>
      <c r="M78" s="15"/>
      <c r="N78" s="16"/>
    </row>
    <row r="79" spans="1:14" ht="45" customHeight="1" x14ac:dyDescent="0.15">
      <c r="A79" s="9" t="s">
        <v>737</v>
      </c>
      <c r="B79" s="9" t="s">
        <v>383</v>
      </c>
      <c r="C79" s="10">
        <v>45175</v>
      </c>
      <c r="D79" s="9" t="s">
        <v>711</v>
      </c>
      <c r="E79" s="11">
        <v>7140001005647</v>
      </c>
      <c r="F79" s="12" t="s">
        <v>712</v>
      </c>
      <c r="G79" s="13"/>
      <c r="H79" s="13">
        <v>96595400</v>
      </c>
      <c r="I79" s="14"/>
      <c r="J79" s="15"/>
      <c r="K79" s="15"/>
      <c r="L79" s="15"/>
      <c r="M79" s="15"/>
      <c r="N79" s="16"/>
    </row>
    <row r="80" spans="1:14" ht="45" customHeight="1" x14ac:dyDescent="0.15">
      <c r="A80" s="9" t="s">
        <v>740</v>
      </c>
      <c r="B80" s="9" t="s">
        <v>383</v>
      </c>
      <c r="C80" s="10">
        <v>45175</v>
      </c>
      <c r="D80" s="9" t="s">
        <v>416</v>
      </c>
      <c r="E80" s="11">
        <v>6200001007407</v>
      </c>
      <c r="F80" s="12" t="s">
        <v>741</v>
      </c>
      <c r="G80" s="13"/>
      <c r="H80" s="13">
        <v>3965500</v>
      </c>
      <c r="I80" s="14"/>
      <c r="J80" s="15"/>
      <c r="K80" s="15"/>
      <c r="L80" s="15"/>
      <c r="M80" s="15"/>
      <c r="N80" s="16"/>
    </row>
    <row r="81" spans="1:14" ht="45" customHeight="1" x14ac:dyDescent="0.15">
      <c r="A81" s="9" t="s">
        <v>829</v>
      </c>
      <c r="B81" s="9" t="s">
        <v>383</v>
      </c>
      <c r="C81" s="10">
        <v>45175</v>
      </c>
      <c r="D81" s="9" t="s">
        <v>417</v>
      </c>
      <c r="E81" s="11">
        <v>6010001018290</v>
      </c>
      <c r="F81" s="12" t="s">
        <v>434</v>
      </c>
      <c r="G81" s="13">
        <v>50210600</v>
      </c>
      <c r="H81" s="13">
        <v>50193000</v>
      </c>
      <c r="I81" s="14">
        <v>0.999</v>
      </c>
      <c r="J81" s="15"/>
      <c r="K81" s="15"/>
      <c r="L81" s="15"/>
      <c r="M81" s="15"/>
      <c r="N81" s="16"/>
    </row>
    <row r="82" spans="1:14" ht="45" customHeight="1" x14ac:dyDescent="0.15">
      <c r="A82" s="9" t="s">
        <v>905</v>
      </c>
      <c r="B82" s="9" t="s">
        <v>383</v>
      </c>
      <c r="C82" s="10">
        <v>45175</v>
      </c>
      <c r="D82" s="9" t="s">
        <v>406</v>
      </c>
      <c r="E82" s="11">
        <v>7010001029485</v>
      </c>
      <c r="F82" s="12" t="s">
        <v>404</v>
      </c>
      <c r="G82" s="13">
        <v>14542000</v>
      </c>
      <c r="H82" s="13">
        <v>14520000</v>
      </c>
      <c r="I82" s="14">
        <v>0.998</v>
      </c>
      <c r="J82" s="15"/>
      <c r="K82" s="15"/>
      <c r="L82" s="15"/>
      <c r="M82" s="15"/>
      <c r="N82" s="16"/>
    </row>
    <row r="83" spans="1:14" ht="45" customHeight="1" x14ac:dyDescent="0.15">
      <c r="A83" s="9" t="s">
        <v>983</v>
      </c>
      <c r="B83" s="9" t="s">
        <v>383</v>
      </c>
      <c r="C83" s="10">
        <v>45175</v>
      </c>
      <c r="D83" s="9" t="s">
        <v>416</v>
      </c>
      <c r="E83" s="11">
        <v>6200001007407</v>
      </c>
      <c r="F83" s="12" t="s">
        <v>433</v>
      </c>
      <c r="G83" s="13">
        <v>18614200</v>
      </c>
      <c r="H83" s="13">
        <v>18612000</v>
      </c>
      <c r="I83" s="14">
        <v>0.999</v>
      </c>
      <c r="J83" s="15"/>
      <c r="K83" s="15"/>
      <c r="L83" s="15"/>
      <c r="M83" s="15"/>
      <c r="N83" s="16"/>
    </row>
    <row r="84" spans="1:14" ht="45" customHeight="1" x14ac:dyDescent="0.15">
      <c r="A84" s="9" t="s">
        <v>449</v>
      </c>
      <c r="B84" s="9" t="s">
        <v>383</v>
      </c>
      <c r="C84" s="10">
        <v>45176</v>
      </c>
      <c r="D84" s="9" t="s">
        <v>27</v>
      </c>
      <c r="E84" s="11">
        <v>8010401050387</v>
      </c>
      <c r="F84" s="12" t="s">
        <v>384</v>
      </c>
      <c r="G84" s="13"/>
      <c r="H84" s="13">
        <v>972561700</v>
      </c>
      <c r="I84" s="14"/>
      <c r="J84" s="15"/>
      <c r="K84" s="15"/>
      <c r="L84" s="15"/>
      <c r="M84" s="15"/>
      <c r="N84" s="16"/>
    </row>
    <row r="85" spans="1:14" ht="45" customHeight="1" x14ac:dyDescent="0.15">
      <c r="A85" s="9" t="s">
        <v>477</v>
      </c>
      <c r="B85" s="9" t="s">
        <v>383</v>
      </c>
      <c r="C85" s="10">
        <v>45176</v>
      </c>
      <c r="D85" s="9" t="s">
        <v>280</v>
      </c>
      <c r="E85" s="11">
        <v>3010001094888</v>
      </c>
      <c r="F85" s="12" t="s">
        <v>478</v>
      </c>
      <c r="G85" s="13"/>
      <c r="H85" s="13">
        <v>8020100</v>
      </c>
      <c r="I85" s="14"/>
      <c r="J85" s="15"/>
      <c r="K85" s="15"/>
      <c r="L85" s="15"/>
      <c r="M85" s="15"/>
      <c r="N85" s="16"/>
    </row>
    <row r="86" spans="1:14" ht="45" customHeight="1" x14ac:dyDescent="0.15">
      <c r="A86" s="9" t="s">
        <v>479</v>
      </c>
      <c r="B86" s="9" t="s">
        <v>383</v>
      </c>
      <c r="C86" s="10">
        <v>45176</v>
      </c>
      <c r="D86" s="9" t="s">
        <v>26</v>
      </c>
      <c r="E86" s="11">
        <v>7021001000443</v>
      </c>
      <c r="F86" s="12" t="s">
        <v>40</v>
      </c>
      <c r="G86" s="13"/>
      <c r="H86" s="13">
        <v>2120800</v>
      </c>
      <c r="I86" s="14"/>
      <c r="J86" s="15"/>
      <c r="K86" s="15"/>
      <c r="L86" s="15"/>
      <c r="M86" s="15"/>
      <c r="N86" s="16"/>
    </row>
    <row r="87" spans="1:14" ht="45" customHeight="1" x14ac:dyDescent="0.15">
      <c r="A87" s="9" t="s">
        <v>480</v>
      </c>
      <c r="B87" s="9" t="s">
        <v>383</v>
      </c>
      <c r="C87" s="10">
        <v>45176</v>
      </c>
      <c r="D87" s="9" t="s">
        <v>26</v>
      </c>
      <c r="E87" s="11">
        <v>7021001000443</v>
      </c>
      <c r="F87" s="12" t="s">
        <v>40</v>
      </c>
      <c r="G87" s="13"/>
      <c r="H87" s="13">
        <v>5596800</v>
      </c>
      <c r="I87" s="14"/>
      <c r="J87" s="15"/>
      <c r="K87" s="15"/>
      <c r="L87" s="15"/>
      <c r="M87" s="15"/>
      <c r="N87" s="16"/>
    </row>
    <row r="88" spans="1:14" ht="45" customHeight="1" x14ac:dyDescent="0.15">
      <c r="A88" s="9" t="s">
        <v>644</v>
      </c>
      <c r="B88" s="9" t="s">
        <v>383</v>
      </c>
      <c r="C88" s="10">
        <v>45176</v>
      </c>
      <c r="D88" s="9" t="s">
        <v>26</v>
      </c>
      <c r="E88" s="11">
        <v>7021001000443</v>
      </c>
      <c r="F88" s="12" t="s">
        <v>645</v>
      </c>
      <c r="G88" s="13"/>
      <c r="H88" s="13">
        <v>8031100</v>
      </c>
      <c r="I88" s="14"/>
      <c r="J88" s="15"/>
      <c r="K88" s="15"/>
      <c r="L88" s="15"/>
      <c r="M88" s="15"/>
      <c r="N88" s="16"/>
    </row>
    <row r="89" spans="1:14" ht="45" customHeight="1" x14ac:dyDescent="0.15">
      <c r="A89" s="9" t="s">
        <v>744</v>
      </c>
      <c r="B89" s="9" t="s">
        <v>383</v>
      </c>
      <c r="C89" s="10">
        <v>45176</v>
      </c>
      <c r="D89" s="9" t="s">
        <v>405</v>
      </c>
      <c r="E89" s="11">
        <v>5010401037701</v>
      </c>
      <c r="F89" s="12" t="s">
        <v>433</v>
      </c>
      <c r="G89" s="13"/>
      <c r="H89" s="13">
        <v>8364400</v>
      </c>
      <c r="I89" s="14"/>
      <c r="J89" s="15"/>
      <c r="K89" s="15"/>
      <c r="L89" s="15"/>
      <c r="M89" s="15"/>
      <c r="N89" s="16"/>
    </row>
    <row r="90" spans="1:14" ht="45" customHeight="1" x14ac:dyDescent="0.15">
      <c r="A90" s="9" t="s">
        <v>745</v>
      </c>
      <c r="B90" s="9" t="s">
        <v>383</v>
      </c>
      <c r="C90" s="10">
        <v>45176</v>
      </c>
      <c r="D90" s="9" t="s">
        <v>402</v>
      </c>
      <c r="E90" s="11">
        <v>1010001020185</v>
      </c>
      <c r="F90" s="12" t="s">
        <v>403</v>
      </c>
      <c r="G90" s="13"/>
      <c r="H90" s="13">
        <v>43758000</v>
      </c>
      <c r="I90" s="14"/>
      <c r="J90" s="15"/>
      <c r="K90" s="15"/>
      <c r="L90" s="15"/>
      <c r="M90" s="15"/>
      <c r="N90" s="16"/>
    </row>
    <row r="91" spans="1:14" ht="45" customHeight="1" x14ac:dyDescent="0.15">
      <c r="A91" s="9" t="s">
        <v>746</v>
      </c>
      <c r="B91" s="9" t="s">
        <v>383</v>
      </c>
      <c r="C91" s="10">
        <v>45176</v>
      </c>
      <c r="D91" s="9" t="s">
        <v>402</v>
      </c>
      <c r="E91" s="11">
        <v>1010001020185</v>
      </c>
      <c r="F91" s="12" t="s">
        <v>433</v>
      </c>
      <c r="G91" s="13">
        <v>32737100</v>
      </c>
      <c r="H91" s="13">
        <v>32729400</v>
      </c>
      <c r="I91" s="14">
        <v>0.999</v>
      </c>
      <c r="J91" s="15"/>
      <c r="K91" s="15"/>
      <c r="L91" s="15"/>
      <c r="M91" s="15"/>
      <c r="N91" s="16"/>
    </row>
    <row r="92" spans="1:14" ht="45" customHeight="1" x14ac:dyDescent="0.15">
      <c r="A92" s="9" t="s">
        <v>747</v>
      </c>
      <c r="B92" s="9" t="s">
        <v>383</v>
      </c>
      <c r="C92" s="10">
        <v>45176</v>
      </c>
      <c r="D92" s="9" t="s">
        <v>748</v>
      </c>
      <c r="E92" s="11">
        <v>4700150026654</v>
      </c>
      <c r="F92" s="12" t="s">
        <v>434</v>
      </c>
      <c r="G92" s="13"/>
      <c r="H92" s="13">
        <v>49797000</v>
      </c>
      <c r="I92" s="14"/>
      <c r="J92" s="15"/>
      <c r="K92" s="15"/>
      <c r="L92" s="15"/>
      <c r="M92" s="15"/>
      <c r="N92" s="16"/>
    </row>
    <row r="93" spans="1:14" ht="45" customHeight="1" x14ac:dyDescent="0.15">
      <c r="A93" s="9" t="s">
        <v>752</v>
      </c>
      <c r="B93" s="9" t="s">
        <v>383</v>
      </c>
      <c r="C93" s="10">
        <v>45176</v>
      </c>
      <c r="D93" s="9" t="s">
        <v>753</v>
      </c>
      <c r="E93" s="11">
        <v>3010601032941</v>
      </c>
      <c r="F93" s="12" t="s">
        <v>754</v>
      </c>
      <c r="G93" s="13"/>
      <c r="H93" s="13">
        <v>5469200</v>
      </c>
      <c r="I93" s="14"/>
      <c r="J93" s="15"/>
      <c r="K93" s="15"/>
      <c r="L93" s="15"/>
      <c r="M93" s="15"/>
      <c r="N93" s="16"/>
    </row>
    <row r="94" spans="1:14" ht="45" customHeight="1" x14ac:dyDescent="0.15">
      <c r="A94" s="9" t="s">
        <v>755</v>
      </c>
      <c r="B94" s="9" t="s">
        <v>383</v>
      </c>
      <c r="C94" s="10">
        <v>45176</v>
      </c>
      <c r="D94" s="9" t="s">
        <v>753</v>
      </c>
      <c r="E94" s="11">
        <v>3010601032941</v>
      </c>
      <c r="F94" s="12" t="s">
        <v>415</v>
      </c>
      <c r="G94" s="13"/>
      <c r="H94" s="13">
        <v>7376600</v>
      </c>
      <c r="I94" s="14"/>
      <c r="J94" s="15"/>
      <c r="K94" s="15"/>
      <c r="L94" s="15"/>
      <c r="M94" s="15"/>
      <c r="N94" s="16"/>
    </row>
    <row r="95" spans="1:14" ht="45" customHeight="1" x14ac:dyDescent="0.15">
      <c r="A95" s="9" t="s">
        <v>756</v>
      </c>
      <c r="B95" s="9" t="s">
        <v>383</v>
      </c>
      <c r="C95" s="10">
        <v>45176</v>
      </c>
      <c r="D95" s="9" t="s">
        <v>753</v>
      </c>
      <c r="E95" s="11">
        <v>3010601032941</v>
      </c>
      <c r="F95" s="12" t="s">
        <v>757</v>
      </c>
      <c r="G95" s="13"/>
      <c r="H95" s="13">
        <v>27863000</v>
      </c>
      <c r="I95" s="14"/>
      <c r="J95" s="15"/>
      <c r="K95" s="15"/>
      <c r="L95" s="15"/>
      <c r="M95" s="15"/>
      <c r="N95" s="16"/>
    </row>
    <row r="96" spans="1:14" ht="45" customHeight="1" x14ac:dyDescent="0.15">
      <c r="A96" s="9" t="s">
        <v>758</v>
      </c>
      <c r="B96" s="9" t="s">
        <v>383</v>
      </c>
      <c r="C96" s="10">
        <v>45176</v>
      </c>
      <c r="D96" s="9" t="s">
        <v>402</v>
      </c>
      <c r="E96" s="11">
        <v>1010001020185</v>
      </c>
      <c r="F96" s="12" t="s">
        <v>433</v>
      </c>
      <c r="G96" s="13">
        <v>3223000</v>
      </c>
      <c r="H96" s="13">
        <v>3216400</v>
      </c>
      <c r="I96" s="14">
        <v>0.997</v>
      </c>
      <c r="J96" s="15"/>
      <c r="K96" s="15"/>
      <c r="L96" s="15"/>
      <c r="M96" s="15"/>
      <c r="N96" s="16"/>
    </row>
    <row r="97" spans="1:14" ht="45" customHeight="1" x14ac:dyDescent="0.15">
      <c r="A97" s="9" t="s">
        <v>759</v>
      </c>
      <c r="B97" s="9" t="s">
        <v>383</v>
      </c>
      <c r="C97" s="10">
        <v>45176</v>
      </c>
      <c r="D97" s="9" t="s">
        <v>402</v>
      </c>
      <c r="E97" s="11">
        <v>1010001020185</v>
      </c>
      <c r="F97" s="12" t="s">
        <v>433</v>
      </c>
      <c r="G97" s="13">
        <v>19492000</v>
      </c>
      <c r="H97" s="13">
        <v>19489800</v>
      </c>
      <c r="I97" s="14">
        <v>0.999</v>
      </c>
      <c r="J97" s="15"/>
      <c r="K97" s="15"/>
      <c r="L97" s="15"/>
      <c r="M97" s="15"/>
      <c r="N97" s="16"/>
    </row>
    <row r="98" spans="1:14" ht="45" customHeight="1" x14ac:dyDescent="0.15">
      <c r="A98" s="9" t="s">
        <v>760</v>
      </c>
      <c r="B98" s="9" t="s">
        <v>383</v>
      </c>
      <c r="C98" s="10">
        <v>45176</v>
      </c>
      <c r="D98" s="9" t="s">
        <v>753</v>
      </c>
      <c r="E98" s="11">
        <v>3010601032941</v>
      </c>
      <c r="F98" s="12" t="s">
        <v>407</v>
      </c>
      <c r="G98" s="13"/>
      <c r="H98" s="13">
        <v>42548000</v>
      </c>
      <c r="I98" s="14"/>
      <c r="J98" s="15"/>
      <c r="K98" s="15"/>
      <c r="L98" s="15"/>
      <c r="M98" s="15"/>
      <c r="N98" s="16"/>
    </row>
    <row r="99" spans="1:14" ht="45" customHeight="1" x14ac:dyDescent="0.15">
      <c r="A99" s="9" t="s">
        <v>832</v>
      </c>
      <c r="B99" s="9" t="s">
        <v>383</v>
      </c>
      <c r="C99" s="10">
        <v>45176</v>
      </c>
      <c r="D99" s="9" t="s">
        <v>429</v>
      </c>
      <c r="E99" s="11">
        <v>4011101040236</v>
      </c>
      <c r="F99" s="12" t="s">
        <v>434</v>
      </c>
      <c r="G99" s="13">
        <v>8195000</v>
      </c>
      <c r="H99" s="13">
        <v>8195000</v>
      </c>
      <c r="I99" s="14">
        <v>1</v>
      </c>
      <c r="J99" s="15"/>
      <c r="K99" s="15"/>
      <c r="L99" s="15"/>
      <c r="M99" s="15"/>
      <c r="N99" s="16"/>
    </row>
    <row r="100" spans="1:14" ht="45" customHeight="1" x14ac:dyDescent="0.15">
      <c r="A100" s="9" t="s">
        <v>450</v>
      </c>
      <c r="B100" s="9" t="s">
        <v>383</v>
      </c>
      <c r="C100" s="10">
        <v>45177</v>
      </c>
      <c r="D100" s="9" t="s">
        <v>30</v>
      </c>
      <c r="E100" s="11">
        <v>1140001005719</v>
      </c>
      <c r="F100" s="12" t="s">
        <v>40</v>
      </c>
      <c r="G100" s="13"/>
      <c r="H100" s="13">
        <v>17199600</v>
      </c>
      <c r="I100" s="14"/>
      <c r="J100" s="15"/>
      <c r="K100" s="15"/>
      <c r="L100" s="15"/>
      <c r="M100" s="15"/>
      <c r="N100" s="16"/>
    </row>
    <row r="101" spans="1:14" ht="45" customHeight="1" x14ac:dyDescent="0.15">
      <c r="A101" s="9" t="s">
        <v>481</v>
      </c>
      <c r="B101" s="9" t="s">
        <v>383</v>
      </c>
      <c r="C101" s="10">
        <v>45177</v>
      </c>
      <c r="D101" s="9" t="s">
        <v>469</v>
      </c>
      <c r="E101" s="11">
        <v>8010401007296</v>
      </c>
      <c r="F101" s="12" t="s">
        <v>40</v>
      </c>
      <c r="G101" s="13"/>
      <c r="H101" s="13">
        <v>2499200</v>
      </c>
      <c r="I101" s="14"/>
      <c r="J101" s="15"/>
      <c r="K101" s="15"/>
      <c r="L101" s="15"/>
      <c r="M101" s="15"/>
      <c r="N101" s="16"/>
    </row>
    <row r="102" spans="1:14" ht="45" customHeight="1" x14ac:dyDescent="0.15">
      <c r="A102" s="9" t="s">
        <v>482</v>
      </c>
      <c r="B102" s="9" t="s">
        <v>383</v>
      </c>
      <c r="C102" s="10">
        <v>45177</v>
      </c>
      <c r="D102" s="9" t="s">
        <v>33</v>
      </c>
      <c r="E102" s="11">
        <v>2010401054443</v>
      </c>
      <c r="F102" s="12" t="s">
        <v>483</v>
      </c>
      <c r="G102" s="13"/>
      <c r="H102" s="13">
        <v>132869000</v>
      </c>
      <c r="I102" s="14"/>
      <c r="J102" s="15"/>
      <c r="K102" s="15"/>
      <c r="L102" s="15"/>
      <c r="M102" s="15"/>
      <c r="N102" s="16"/>
    </row>
    <row r="103" spans="1:14" ht="45" customHeight="1" x14ac:dyDescent="0.15">
      <c r="A103" s="9" t="s">
        <v>484</v>
      </c>
      <c r="B103" s="9" t="s">
        <v>383</v>
      </c>
      <c r="C103" s="10">
        <v>45177</v>
      </c>
      <c r="D103" s="9" t="s">
        <v>28</v>
      </c>
      <c r="E103" s="11">
        <v>4140001049416</v>
      </c>
      <c r="F103" s="12" t="s">
        <v>40</v>
      </c>
      <c r="G103" s="13"/>
      <c r="H103" s="13">
        <v>17182000</v>
      </c>
      <c r="I103" s="14"/>
      <c r="J103" s="15"/>
      <c r="K103" s="15"/>
      <c r="L103" s="15"/>
      <c r="M103" s="15"/>
      <c r="N103" s="16"/>
    </row>
    <row r="104" spans="1:14" ht="45" customHeight="1" x14ac:dyDescent="0.15">
      <c r="A104" s="9" t="s">
        <v>485</v>
      </c>
      <c r="B104" s="9" t="s">
        <v>383</v>
      </c>
      <c r="C104" s="10">
        <v>45177</v>
      </c>
      <c r="D104" s="9" t="s">
        <v>486</v>
      </c>
      <c r="E104" s="11">
        <v>4010401030574</v>
      </c>
      <c r="F104" s="12" t="s">
        <v>40</v>
      </c>
      <c r="G104" s="13"/>
      <c r="H104" s="13">
        <v>24144531</v>
      </c>
      <c r="I104" s="14"/>
      <c r="J104" s="15"/>
      <c r="K104" s="15"/>
      <c r="L104" s="15"/>
      <c r="M104" s="15"/>
      <c r="N104" s="16"/>
    </row>
    <row r="105" spans="1:14" ht="45" customHeight="1" x14ac:dyDescent="0.15">
      <c r="A105" s="9" t="s">
        <v>397</v>
      </c>
      <c r="B105" s="9" t="s">
        <v>383</v>
      </c>
      <c r="C105" s="10">
        <v>45177</v>
      </c>
      <c r="D105" s="9" t="s">
        <v>25</v>
      </c>
      <c r="E105" s="11">
        <v>6130001021068</v>
      </c>
      <c r="F105" s="12" t="s">
        <v>22</v>
      </c>
      <c r="G105" s="13"/>
      <c r="H105" s="13">
        <v>17686900</v>
      </c>
      <c r="I105" s="14"/>
      <c r="J105" s="15"/>
      <c r="K105" s="15"/>
      <c r="L105" s="15"/>
      <c r="M105" s="15"/>
      <c r="N105" s="16"/>
    </row>
    <row r="106" spans="1:14" ht="45" customHeight="1" x14ac:dyDescent="0.15">
      <c r="A106" s="9" t="s">
        <v>487</v>
      </c>
      <c r="B106" s="9" t="s">
        <v>383</v>
      </c>
      <c r="C106" s="10">
        <v>45177</v>
      </c>
      <c r="D106" s="9" t="s">
        <v>24</v>
      </c>
      <c r="E106" s="11">
        <v>3010001142283</v>
      </c>
      <c r="F106" s="12" t="s">
        <v>40</v>
      </c>
      <c r="G106" s="13"/>
      <c r="H106" s="13">
        <v>9854900</v>
      </c>
      <c r="I106" s="14"/>
      <c r="J106" s="15"/>
      <c r="K106" s="15"/>
      <c r="L106" s="15"/>
      <c r="M106" s="15"/>
      <c r="N106" s="16"/>
    </row>
    <row r="107" spans="1:14" ht="45" customHeight="1" x14ac:dyDescent="0.15">
      <c r="A107" s="9" t="s">
        <v>646</v>
      </c>
      <c r="B107" s="9" t="s">
        <v>383</v>
      </c>
      <c r="C107" s="10">
        <v>45177</v>
      </c>
      <c r="D107" s="9" t="s">
        <v>33</v>
      </c>
      <c r="E107" s="11">
        <v>2010401054443</v>
      </c>
      <c r="F107" s="12" t="s">
        <v>22</v>
      </c>
      <c r="G107" s="13"/>
      <c r="H107" s="13">
        <v>12430000</v>
      </c>
      <c r="I107" s="14"/>
      <c r="J107" s="15"/>
      <c r="K107" s="15"/>
      <c r="L107" s="15"/>
      <c r="M107" s="15"/>
      <c r="N107" s="16"/>
    </row>
    <row r="108" spans="1:14" ht="45" customHeight="1" x14ac:dyDescent="0.15">
      <c r="A108" s="9" t="s">
        <v>647</v>
      </c>
      <c r="B108" s="9" t="s">
        <v>383</v>
      </c>
      <c r="C108" s="10">
        <v>45177</v>
      </c>
      <c r="D108" s="9" t="s">
        <v>32</v>
      </c>
      <c r="E108" s="11">
        <v>6100001022548</v>
      </c>
      <c r="F108" s="12" t="s">
        <v>392</v>
      </c>
      <c r="G108" s="13"/>
      <c r="H108" s="13">
        <v>3400100</v>
      </c>
      <c r="I108" s="14"/>
      <c r="J108" s="15"/>
      <c r="K108" s="15"/>
      <c r="L108" s="15"/>
      <c r="M108" s="15"/>
      <c r="N108" s="16"/>
    </row>
    <row r="109" spans="1:14" ht="45" customHeight="1" x14ac:dyDescent="0.15">
      <c r="A109" s="9" t="s">
        <v>648</v>
      </c>
      <c r="B109" s="9" t="s">
        <v>383</v>
      </c>
      <c r="C109" s="10">
        <v>45177</v>
      </c>
      <c r="D109" s="9" t="s">
        <v>32</v>
      </c>
      <c r="E109" s="11">
        <v>6100001022548</v>
      </c>
      <c r="F109" s="12" t="s">
        <v>392</v>
      </c>
      <c r="G109" s="13"/>
      <c r="H109" s="13">
        <v>3412200</v>
      </c>
      <c r="I109" s="14"/>
      <c r="J109" s="15"/>
      <c r="K109" s="15"/>
      <c r="L109" s="15"/>
      <c r="M109" s="15"/>
      <c r="N109" s="16"/>
    </row>
    <row r="110" spans="1:14" ht="45" customHeight="1" x14ac:dyDescent="0.15">
      <c r="A110" s="9" t="s">
        <v>649</v>
      </c>
      <c r="B110" s="9" t="s">
        <v>383</v>
      </c>
      <c r="C110" s="10">
        <v>45177</v>
      </c>
      <c r="D110" s="9" t="s">
        <v>24</v>
      </c>
      <c r="E110" s="11">
        <v>3010001142283</v>
      </c>
      <c r="F110" s="12" t="s">
        <v>392</v>
      </c>
      <c r="G110" s="13"/>
      <c r="H110" s="13">
        <v>299638900</v>
      </c>
      <c r="I110" s="14"/>
      <c r="J110" s="15"/>
      <c r="K110" s="15"/>
      <c r="L110" s="15"/>
      <c r="M110" s="15"/>
      <c r="N110" s="16"/>
    </row>
    <row r="111" spans="1:14" ht="45" customHeight="1" x14ac:dyDescent="0.15">
      <c r="A111" s="9" t="s">
        <v>650</v>
      </c>
      <c r="B111" s="9" t="s">
        <v>383</v>
      </c>
      <c r="C111" s="10">
        <v>45177</v>
      </c>
      <c r="D111" s="9" t="s">
        <v>651</v>
      </c>
      <c r="E111" s="11">
        <v>7020001010527</v>
      </c>
      <c r="F111" s="12" t="s">
        <v>395</v>
      </c>
      <c r="G111" s="13"/>
      <c r="H111" s="13">
        <v>15972000</v>
      </c>
      <c r="I111" s="14"/>
      <c r="J111" s="15"/>
      <c r="K111" s="15"/>
      <c r="L111" s="15"/>
      <c r="M111" s="15"/>
      <c r="N111" s="16"/>
    </row>
    <row r="112" spans="1:14" ht="45" customHeight="1" x14ac:dyDescent="0.15">
      <c r="A112" s="9" t="s">
        <v>761</v>
      </c>
      <c r="B112" s="9" t="s">
        <v>383</v>
      </c>
      <c r="C112" s="10">
        <v>45177</v>
      </c>
      <c r="D112" s="9" t="s">
        <v>709</v>
      </c>
      <c r="E112" s="11">
        <v>5010401077813</v>
      </c>
      <c r="F112" s="12" t="s">
        <v>434</v>
      </c>
      <c r="G112" s="13"/>
      <c r="H112" s="13">
        <v>3355000</v>
      </c>
      <c r="I112" s="14"/>
      <c r="J112" s="15"/>
      <c r="K112" s="15"/>
      <c r="L112" s="15"/>
      <c r="M112" s="15"/>
      <c r="N112" s="16"/>
    </row>
    <row r="113" spans="1:14" ht="45" customHeight="1" x14ac:dyDescent="0.15">
      <c r="A113" s="9" t="s">
        <v>762</v>
      </c>
      <c r="B113" s="9" t="s">
        <v>383</v>
      </c>
      <c r="C113" s="10">
        <v>45177</v>
      </c>
      <c r="D113" s="9" t="s">
        <v>753</v>
      </c>
      <c r="E113" s="11">
        <v>3010601032941</v>
      </c>
      <c r="F113" s="12" t="s">
        <v>434</v>
      </c>
      <c r="G113" s="13"/>
      <c r="H113" s="13">
        <v>2707100</v>
      </c>
      <c r="I113" s="14"/>
      <c r="J113" s="15"/>
      <c r="K113" s="15"/>
      <c r="L113" s="15"/>
      <c r="M113" s="15"/>
      <c r="N113" s="16"/>
    </row>
    <row r="114" spans="1:14" ht="45" customHeight="1" x14ac:dyDescent="0.15">
      <c r="A114" s="9" t="s">
        <v>763</v>
      </c>
      <c r="B114" s="9" t="s">
        <v>383</v>
      </c>
      <c r="C114" s="10">
        <v>45177</v>
      </c>
      <c r="D114" s="9" t="s">
        <v>753</v>
      </c>
      <c r="E114" s="11">
        <v>3010601032941</v>
      </c>
      <c r="F114" s="12" t="s">
        <v>434</v>
      </c>
      <c r="G114" s="13"/>
      <c r="H114" s="13">
        <v>24255000</v>
      </c>
      <c r="I114" s="14"/>
      <c r="J114" s="15"/>
      <c r="K114" s="15"/>
      <c r="L114" s="15"/>
      <c r="M114" s="15"/>
      <c r="N114" s="16"/>
    </row>
    <row r="115" spans="1:14" ht="45" customHeight="1" x14ac:dyDescent="0.15">
      <c r="A115" s="9" t="s">
        <v>764</v>
      </c>
      <c r="B115" s="9" t="s">
        <v>383</v>
      </c>
      <c r="C115" s="10">
        <v>45177</v>
      </c>
      <c r="D115" s="9" t="s">
        <v>413</v>
      </c>
      <c r="E115" s="11">
        <v>7010401093230</v>
      </c>
      <c r="F115" s="12" t="s">
        <v>433</v>
      </c>
      <c r="G115" s="13"/>
      <c r="H115" s="13">
        <v>18997000</v>
      </c>
      <c r="I115" s="14"/>
      <c r="J115" s="15"/>
      <c r="K115" s="15"/>
      <c r="L115" s="15"/>
      <c r="M115" s="15"/>
      <c r="N115" s="16"/>
    </row>
    <row r="116" spans="1:14" ht="45" customHeight="1" x14ac:dyDescent="0.15">
      <c r="A116" s="9" t="s">
        <v>765</v>
      </c>
      <c r="B116" s="9" t="s">
        <v>383</v>
      </c>
      <c r="C116" s="10">
        <v>45177</v>
      </c>
      <c r="D116" s="9" t="s">
        <v>411</v>
      </c>
      <c r="E116" s="11">
        <v>8010401007156</v>
      </c>
      <c r="F116" s="12" t="s">
        <v>766</v>
      </c>
      <c r="G116" s="13"/>
      <c r="H116" s="13">
        <v>15620000</v>
      </c>
      <c r="I116" s="14"/>
      <c r="J116" s="15"/>
      <c r="K116" s="15"/>
      <c r="L116" s="15"/>
      <c r="M116" s="15"/>
      <c r="N116" s="16"/>
    </row>
    <row r="117" spans="1:14" ht="45" customHeight="1" x14ac:dyDescent="0.15">
      <c r="A117" s="9" t="s">
        <v>810</v>
      </c>
      <c r="B117" s="9" t="s">
        <v>383</v>
      </c>
      <c r="C117" s="10">
        <v>45177</v>
      </c>
      <c r="D117" s="9" t="s">
        <v>405</v>
      </c>
      <c r="E117" s="11">
        <v>5010401037701</v>
      </c>
      <c r="F117" s="12" t="s">
        <v>415</v>
      </c>
      <c r="G117" s="13">
        <v>38924600</v>
      </c>
      <c r="H117" s="13">
        <v>38918000</v>
      </c>
      <c r="I117" s="14">
        <v>0.999</v>
      </c>
      <c r="J117" s="15"/>
      <c r="K117" s="15"/>
      <c r="L117" s="15"/>
      <c r="M117" s="15"/>
      <c r="N117" s="16"/>
    </row>
    <row r="118" spans="1:14" ht="45" customHeight="1" x14ac:dyDescent="0.15">
      <c r="A118" s="9" t="s">
        <v>914</v>
      </c>
      <c r="B118" s="9" t="s">
        <v>383</v>
      </c>
      <c r="C118" s="10">
        <v>45177</v>
      </c>
      <c r="D118" s="9" t="s">
        <v>915</v>
      </c>
      <c r="E118" s="11">
        <v>8200001008824</v>
      </c>
      <c r="F118" s="12" t="s">
        <v>916</v>
      </c>
      <c r="G118" s="13">
        <v>1959100</v>
      </c>
      <c r="H118" s="13">
        <v>1958000</v>
      </c>
      <c r="I118" s="14">
        <v>0.999</v>
      </c>
      <c r="J118" s="15"/>
      <c r="K118" s="15"/>
      <c r="L118" s="15"/>
      <c r="M118" s="15"/>
      <c r="N118" s="16"/>
    </row>
    <row r="119" spans="1:14" ht="45" customHeight="1" x14ac:dyDescent="0.15">
      <c r="A119" s="9" t="s">
        <v>861</v>
      </c>
      <c r="B119" s="9" t="s">
        <v>383</v>
      </c>
      <c r="C119" s="10">
        <v>45177</v>
      </c>
      <c r="D119" s="9" t="s">
        <v>915</v>
      </c>
      <c r="E119" s="11">
        <v>8200001008824</v>
      </c>
      <c r="F119" s="12" t="s">
        <v>435</v>
      </c>
      <c r="G119" s="13">
        <v>4244900</v>
      </c>
      <c r="H119" s="13">
        <v>4235000</v>
      </c>
      <c r="I119" s="14">
        <v>0.997</v>
      </c>
      <c r="J119" s="15"/>
      <c r="K119" s="15"/>
      <c r="L119" s="15"/>
      <c r="M119" s="15"/>
      <c r="N119" s="16"/>
    </row>
    <row r="120" spans="1:14" ht="45" customHeight="1" x14ac:dyDescent="0.15">
      <c r="A120" s="9" t="s">
        <v>488</v>
      </c>
      <c r="B120" s="9" t="s">
        <v>383</v>
      </c>
      <c r="C120" s="10">
        <v>45180</v>
      </c>
      <c r="D120" s="9" t="s">
        <v>280</v>
      </c>
      <c r="E120" s="11">
        <v>3010001094888</v>
      </c>
      <c r="F120" s="12" t="s">
        <v>478</v>
      </c>
      <c r="G120" s="13"/>
      <c r="H120" s="13">
        <v>32234400</v>
      </c>
      <c r="I120" s="14"/>
      <c r="J120" s="15"/>
      <c r="K120" s="15"/>
      <c r="L120" s="15"/>
      <c r="M120" s="15"/>
      <c r="N120" s="16"/>
    </row>
    <row r="121" spans="1:14" ht="45" customHeight="1" x14ac:dyDescent="0.15">
      <c r="A121" s="9" t="s">
        <v>513</v>
      </c>
      <c r="B121" s="9" t="s">
        <v>383</v>
      </c>
      <c r="C121" s="10">
        <v>45180</v>
      </c>
      <c r="D121" s="9" t="s">
        <v>30</v>
      </c>
      <c r="E121" s="11">
        <v>1140001005719</v>
      </c>
      <c r="F121" s="12" t="s">
        <v>392</v>
      </c>
      <c r="G121" s="13"/>
      <c r="H121" s="13">
        <v>98481900</v>
      </c>
      <c r="I121" s="14"/>
      <c r="J121" s="15"/>
      <c r="K121" s="15"/>
      <c r="L121" s="15"/>
      <c r="M121" s="15"/>
      <c r="N121" s="16"/>
    </row>
    <row r="122" spans="1:14" ht="45" customHeight="1" x14ac:dyDescent="0.15">
      <c r="A122" s="9" t="s">
        <v>514</v>
      </c>
      <c r="B122" s="9" t="s">
        <v>383</v>
      </c>
      <c r="C122" s="10">
        <v>45180</v>
      </c>
      <c r="D122" s="9" t="s">
        <v>30</v>
      </c>
      <c r="E122" s="11">
        <v>1140001005719</v>
      </c>
      <c r="F122" s="12" t="s">
        <v>392</v>
      </c>
      <c r="G122" s="13"/>
      <c r="H122" s="13">
        <v>12210000</v>
      </c>
      <c r="I122" s="14"/>
      <c r="J122" s="15"/>
      <c r="K122" s="15"/>
      <c r="L122" s="15"/>
      <c r="M122" s="15"/>
      <c r="N122" s="16"/>
    </row>
    <row r="123" spans="1:14" ht="45" customHeight="1" x14ac:dyDescent="0.15">
      <c r="A123" s="9" t="s">
        <v>432</v>
      </c>
      <c r="B123" s="9" t="s">
        <v>383</v>
      </c>
      <c r="C123" s="10">
        <v>45180</v>
      </c>
      <c r="D123" s="9" t="s">
        <v>421</v>
      </c>
      <c r="E123" s="11">
        <v>7010001225687</v>
      </c>
      <c r="F123" s="12" t="s">
        <v>736</v>
      </c>
      <c r="G123" s="13">
        <v>7014700</v>
      </c>
      <c r="H123" s="13">
        <v>7007000</v>
      </c>
      <c r="I123" s="14">
        <v>0.998</v>
      </c>
      <c r="J123" s="15"/>
      <c r="K123" s="15"/>
      <c r="L123" s="15"/>
      <c r="M123" s="15"/>
      <c r="N123" s="16"/>
    </row>
    <row r="124" spans="1:14" ht="45" customHeight="1" x14ac:dyDescent="0.15">
      <c r="A124" s="9" t="s">
        <v>767</v>
      </c>
      <c r="B124" s="9" t="s">
        <v>383</v>
      </c>
      <c r="C124" s="10">
        <v>45180</v>
      </c>
      <c r="D124" s="9" t="s">
        <v>417</v>
      </c>
      <c r="E124" s="11">
        <v>6010001018290</v>
      </c>
      <c r="F124" s="12" t="s">
        <v>768</v>
      </c>
      <c r="G124" s="13"/>
      <c r="H124" s="13">
        <v>69157000</v>
      </c>
      <c r="I124" s="14"/>
      <c r="J124" s="15"/>
      <c r="K124" s="15"/>
      <c r="L124" s="15"/>
      <c r="M124" s="15"/>
      <c r="N124" s="16"/>
    </row>
    <row r="125" spans="1:14" ht="45" customHeight="1" x14ac:dyDescent="0.15">
      <c r="A125" s="9" t="s">
        <v>769</v>
      </c>
      <c r="B125" s="9" t="s">
        <v>383</v>
      </c>
      <c r="C125" s="10">
        <v>45180</v>
      </c>
      <c r="D125" s="9" t="s">
        <v>417</v>
      </c>
      <c r="E125" s="11">
        <v>6010001018290</v>
      </c>
      <c r="F125" s="12" t="s">
        <v>768</v>
      </c>
      <c r="G125" s="13"/>
      <c r="H125" s="13">
        <v>5170000</v>
      </c>
      <c r="I125" s="14"/>
      <c r="J125" s="15"/>
      <c r="K125" s="15"/>
      <c r="L125" s="15"/>
      <c r="M125" s="15"/>
      <c r="N125" s="16"/>
    </row>
    <row r="126" spans="1:14" ht="45" customHeight="1" x14ac:dyDescent="0.15">
      <c r="A126" s="9" t="s">
        <v>770</v>
      </c>
      <c r="B126" s="9" t="s">
        <v>383</v>
      </c>
      <c r="C126" s="10">
        <v>45180</v>
      </c>
      <c r="D126" s="9" t="s">
        <v>771</v>
      </c>
      <c r="E126" s="11">
        <v>6140001009780</v>
      </c>
      <c r="F126" s="12" t="s">
        <v>434</v>
      </c>
      <c r="G126" s="13"/>
      <c r="H126" s="13">
        <v>3202100</v>
      </c>
      <c r="I126" s="14"/>
      <c r="J126" s="15"/>
      <c r="K126" s="15"/>
      <c r="L126" s="15"/>
      <c r="M126" s="15"/>
      <c r="N126" s="16"/>
    </row>
    <row r="127" spans="1:14" ht="45" customHeight="1" x14ac:dyDescent="0.15">
      <c r="A127" s="9" t="s">
        <v>772</v>
      </c>
      <c r="B127" s="9" t="s">
        <v>383</v>
      </c>
      <c r="C127" s="10">
        <v>45180</v>
      </c>
      <c r="D127" s="9" t="s">
        <v>421</v>
      </c>
      <c r="E127" s="11">
        <v>7010001225687</v>
      </c>
      <c r="F127" s="12" t="s">
        <v>404</v>
      </c>
      <c r="G127" s="13"/>
      <c r="H127" s="13">
        <v>2090000</v>
      </c>
      <c r="I127" s="14"/>
      <c r="J127" s="15"/>
      <c r="K127" s="15"/>
      <c r="L127" s="15"/>
      <c r="M127" s="15"/>
      <c r="N127" s="16"/>
    </row>
    <row r="128" spans="1:14" ht="45" customHeight="1" x14ac:dyDescent="0.15">
      <c r="A128" s="9" t="s">
        <v>773</v>
      </c>
      <c r="B128" s="9" t="s">
        <v>383</v>
      </c>
      <c r="C128" s="10">
        <v>45180</v>
      </c>
      <c r="D128" s="9" t="s">
        <v>421</v>
      </c>
      <c r="E128" s="11">
        <v>7010001225687</v>
      </c>
      <c r="F128" s="12" t="s">
        <v>404</v>
      </c>
      <c r="G128" s="13"/>
      <c r="H128" s="13">
        <v>11693000</v>
      </c>
      <c r="I128" s="14"/>
      <c r="J128" s="15"/>
      <c r="K128" s="15"/>
      <c r="L128" s="15"/>
      <c r="M128" s="15"/>
      <c r="N128" s="16"/>
    </row>
    <row r="129" spans="1:14" ht="45" customHeight="1" x14ac:dyDescent="0.15">
      <c r="A129" s="9" t="s">
        <v>774</v>
      </c>
      <c r="B129" s="9" t="s">
        <v>383</v>
      </c>
      <c r="C129" s="10">
        <v>45180</v>
      </c>
      <c r="D129" s="9" t="s">
        <v>416</v>
      </c>
      <c r="E129" s="11">
        <v>6200001007407</v>
      </c>
      <c r="F129" s="12" t="s">
        <v>433</v>
      </c>
      <c r="G129" s="13"/>
      <c r="H129" s="13">
        <v>2695000</v>
      </c>
      <c r="I129" s="14"/>
      <c r="J129" s="15"/>
      <c r="K129" s="15"/>
      <c r="L129" s="15"/>
      <c r="M129" s="15"/>
      <c r="N129" s="16"/>
    </row>
    <row r="130" spans="1:14" ht="45" customHeight="1" x14ac:dyDescent="0.15">
      <c r="A130" s="9" t="s">
        <v>775</v>
      </c>
      <c r="B130" s="9" t="s">
        <v>383</v>
      </c>
      <c r="C130" s="10">
        <v>45180</v>
      </c>
      <c r="D130" s="9" t="s">
        <v>421</v>
      </c>
      <c r="E130" s="11">
        <v>7010001225687</v>
      </c>
      <c r="F130" s="12" t="s">
        <v>415</v>
      </c>
      <c r="G130" s="13"/>
      <c r="H130" s="13">
        <v>6605500</v>
      </c>
      <c r="I130" s="14"/>
      <c r="J130" s="15"/>
      <c r="K130" s="15"/>
      <c r="L130" s="15"/>
      <c r="M130" s="15"/>
      <c r="N130" s="16"/>
    </row>
    <row r="131" spans="1:14" ht="45" customHeight="1" x14ac:dyDescent="0.15">
      <c r="A131" s="9" t="s">
        <v>776</v>
      </c>
      <c r="B131" s="9" t="s">
        <v>383</v>
      </c>
      <c r="C131" s="10">
        <v>45180</v>
      </c>
      <c r="D131" s="9" t="s">
        <v>771</v>
      </c>
      <c r="E131" s="11">
        <v>6140001009780</v>
      </c>
      <c r="F131" s="12" t="s">
        <v>434</v>
      </c>
      <c r="G131" s="13"/>
      <c r="H131" s="13">
        <v>4163500</v>
      </c>
      <c r="I131" s="14"/>
      <c r="J131" s="15"/>
      <c r="K131" s="15"/>
      <c r="L131" s="15"/>
      <c r="M131" s="15"/>
      <c r="N131" s="16"/>
    </row>
    <row r="132" spans="1:14" ht="45" customHeight="1" x14ac:dyDescent="0.15">
      <c r="A132" s="9" t="s">
        <v>777</v>
      </c>
      <c r="B132" s="9" t="s">
        <v>383</v>
      </c>
      <c r="C132" s="10">
        <v>45180</v>
      </c>
      <c r="D132" s="9" t="s">
        <v>421</v>
      </c>
      <c r="E132" s="11">
        <v>7010001225687</v>
      </c>
      <c r="F132" s="12" t="s">
        <v>404</v>
      </c>
      <c r="G132" s="13"/>
      <c r="H132" s="13">
        <v>61655000</v>
      </c>
      <c r="I132" s="14"/>
      <c r="J132" s="15"/>
      <c r="K132" s="15"/>
      <c r="L132" s="15"/>
      <c r="M132" s="15"/>
      <c r="N132" s="16"/>
    </row>
    <row r="133" spans="1:14" ht="45" customHeight="1" x14ac:dyDescent="0.15">
      <c r="A133" s="9" t="s">
        <v>778</v>
      </c>
      <c r="B133" s="9" t="s">
        <v>383</v>
      </c>
      <c r="C133" s="10">
        <v>45180</v>
      </c>
      <c r="D133" s="9" t="s">
        <v>421</v>
      </c>
      <c r="E133" s="11">
        <v>7010001225687</v>
      </c>
      <c r="F133" s="12" t="s">
        <v>404</v>
      </c>
      <c r="G133" s="13"/>
      <c r="H133" s="13">
        <v>11231000</v>
      </c>
      <c r="I133" s="14"/>
      <c r="J133" s="15"/>
      <c r="K133" s="15"/>
      <c r="L133" s="15"/>
      <c r="M133" s="15"/>
      <c r="N133" s="16"/>
    </row>
    <row r="134" spans="1:14" ht="45" customHeight="1" x14ac:dyDescent="0.15">
      <c r="A134" s="9" t="s">
        <v>779</v>
      </c>
      <c r="B134" s="9" t="s">
        <v>383</v>
      </c>
      <c r="C134" s="10">
        <v>45180</v>
      </c>
      <c r="D134" s="9" t="s">
        <v>421</v>
      </c>
      <c r="E134" s="11">
        <v>7010001225687</v>
      </c>
      <c r="F134" s="12" t="s">
        <v>404</v>
      </c>
      <c r="G134" s="13"/>
      <c r="H134" s="13">
        <v>1936000</v>
      </c>
      <c r="I134" s="14"/>
      <c r="J134" s="15"/>
      <c r="K134" s="15"/>
      <c r="L134" s="15"/>
      <c r="M134" s="15"/>
      <c r="N134" s="16"/>
    </row>
    <row r="135" spans="1:14" ht="45" customHeight="1" x14ac:dyDescent="0.15">
      <c r="A135" s="9" t="s">
        <v>780</v>
      </c>
      <c r="B135" s="9" t="s">
        <v>383</v>
      </c>
      <c r="C135" s="10">
        <v>45180</v>
      </c>
      <c r="D135" s="9" t="s">
        <v>421</v>
      </c>
      <c r="E135" s="11">
        <v>7010001225687</v>
      </c>
      <c r="F135" s="12" t="s">
        <v>404</v>
      </c>
      <c r="G135" s="13"/>
      <c r="H135" s="13">
        <v>2607000</v>
      </c>
      <c r="I135" s="14"/>
      <c r="J135" s="15"/>
      <c r="K135" s="15"/>
      <c r="L135" s="15"/>
      <c r="M135" s="15"/>
      <c r="N135" s="16"/>
    </row>
    <row r="136" spans="1:14" ht="45" customHeight="1" x14ac:dyDescent="0.15">
      <c r="A136" s="9" t="s">
        <v>781</v>
      </c>
      <c r="B136" s="9" t="s">
        <v>383</v>
      </c>
      <c r="C136" s="10">
        <v>45180</v>
      </c>
      <c r="D136" s="9" t="s">
        <v>421</v>
      </c>
      <c r="E136" s="11">
        <v>7010001225687</v>
      </c>
      <c r="F136" s="12" t="s">
        <v>404</v>
      </c>
      <c r="G136" s="13"/>
      <c r="H136" s="13">
        <v>4697000</v>
      </c>
      <c r="I136" s="14"/>
      <c r="J136" s="15"/>
      <c r="K136" s="15"/>
      <c r="L136" s="15"/>
      <c r="M136" s="15"/>
      <c r="N136" s="16"/>
    </row>
    <row r="137" spans="1:14" ht="45" customHeight="1" x14ac:dyDescent="0.15">
      <c r="A137" s="9" t="s">
        <v>782</v>
      </c>
      <c r="B137" s="9" t="s">
        <v>383</v>
      </c>
      <c r="C137" s="10">
        <v>45180</v>
      </c>
      <c r="D137" s="9" t="s">
        <v>421</v>
      </c>
      <c r="E137" s="11">
        <v>7010001225687</v>
      </c>
      <c r="F137" s="12" t="s">
        <v>404</v>
      </c>
      <c r="G137" s="13"/>
      <c r="H137" s="13">
        <v>2216500</v>
      </c>
      <c r="I137" s="14"/>
      <c r="J137" s="15"/>
      <c r="K137" s="15"/>
      <c r="L137" s="15"/>
      <c r="M137" s="15"/>
      <c r="N137" s="16"/>
    </row>
    <row r="138" spans="1:14" ht="45" customHeight="1" x14ac:dyDescent="0.15">
      <c r="A138" s="9" t="s">
        <v>783</v>
      </c>
      <c r="B138" s="9" t="s">
        <v>383</v>
      </c>
      <c r="C138" s="10">
        <v>45180</v>
      </c>
      <c r="D138" s="9" t="s">
        <v>421</v>
      </c>
      <c r="E138" s="11">
        <v>7010001225687</v>
      </c>
      <c r="F138" s="12" t="s">
        <v>784</v>
      </c>
      <c r="G138" s="13"/>
      <c r="H138" s="13">
        <v>2238500</v>
      </c>
      <c r="I138" s="14"/>
      <c r="J138" s="15"/>
      <c r="K138" s="15"/>
      <c r="L138" s="15"/>
      <c r="M138" s="15"/>
      <c r="N138" s="16"/>
    </row>
    <row r="139" spans="1:14" ht="45" customHeight="1" x14ac:dyDescent="0.15">
      <c r="A139" s="9" t="s">
        <v>785</v>
      </c>
      <c r="B139" s="9" t="s">
        <v>383</v>
      </c>
      <c r="C139" s="10">
        <v>45180</v>
      </c>
      <c r="D139" s="9" t="s">
        <v>421</v>
      </c>
      <c r="E139" s="11">
        <v>7010001225687</v>
      </c>
      <c r="F139" s="12" t="s">
        <v>784</v>
      </c>
      <c r="G139" s="13"/>
      <c r="H139" s="13">
        <v>2893000</v>
      </c>
      <c r="I139" s="14"/>
      <c r="J139" s="15"/>
      <c r="K139" s="15"/>
      <c r="L139" s="15"/>
      <c r="M139" s="15"/>
      <c r="N139" s="16"/>
    </row>
    <row r="140" spans="1:14" ht="45" customHeight="1" x14ac:dyDescent="0.15">
      <c r="A140" s="9" t="s">
        <v>786</v>
      </c>
      <c r="B140" s="9" t="s">
        <v>383</v>
      </c>
      <c r="C140" s="10">
        <v>45180</v>
      </c>
      <c r="D140" s="9" t="s">
        <v>410</v>
      </c>
      <c r="E140" s="11">
        <v>3010401014149</v>
      </c>
      <c r="F140" s="12" t="s">
        <v>787</v>
      </c>
      <c r="G140" s="13"/>
      <c r="H140" s="13">
        <v>17849700</v>
      </c>
      <c r="I140" s="14"/>
      <c r="J140" s="15"/>
      <c r="K140" s="15"/>
      <c r="L140" s="15"/>
      <c r="M140" s="15"/>
      <c r="N140" s="16"/>
    </row>
    <row r="141" spans="1:14" ht="45" customHeight="1" x14ac:dyDescent="0.15">
      <c r="A141" s="9" t="s">
        <v>817</v>
      </c>
      <c r="B141" s="9" t="s">
        <v>383</v>
      </c>
      <c r="C141" s="10">
        <v>45180</v>
      </c>
      <c r="D141" s="9" t="s">
        <v>421</v>
      </c>
      <c r="E141" s="11">
        <v>7010001225687</v>
      </c>
      <c r="F141" s="12" t="s">
        <v>899</v>
      </c>
      <c r="G141" s="13">
        <v>3441900</v>
      </c>
      <c r="H141" s="13">
        <v>3437500</v>
      </c>
      <c r="I141" s="14">
        <v>0.998</v>
      </c>
      <c r="J141" s="15"/>
      <c r="K141" s="15"/>
      <c r="L141" s="15"/>
      <c r="M141" s="15"/>
      <c r="N141" s="16"/>
    </row>
    <row r="142" spans="1:14" ht="45" customHeight="1" x14ac:dyDescent="0.15">
      <c r="A142" s="9" t="s">
        <v>975</v>
      </c>
      <c r="B142" s="9" t="s">
        <v>383</v>
      </c>
      <c r="C142" s="10">
        <v>45180</v>
      </c>
      <c r="D142" s="9" t="s">
        <v>421</v>
      </c>
      <c r="E142" s="11">
        <v>7010001225687</v>
      </c>
      <c r="F142" s="12" t="s">
        <v>404</v>
      </c>
      <c r="G142" s="13">
        <v>4598000</v>
      </c>
      <c r="H142" s="13">
        <v>4598000</v>
      </c>
      <c r="I142" s="14">
        <v>1</v>
      </c>
      <c r="J142" s="15"/>
      <c r="K142" s="15"/>
      <c r="L142" s="15"/>
      <c r="M142" s="15"/>
      <c r="N142" s="16"/>
    </row>
    <row r="143" spans="1:14" ht="45" customHeight="1" x14ac:dyDescent="0.15">
      <c r="A143" s="9" t="s">
        <v>982</v>
      </c>
      <c r="B143" s="9" t="s">
        <v>383</v>
      </c>
      <c r="C143" s="10">
        <v>45180</v>
      </c>
      <c r="D143" s="9" t="s">
        <v>416</v>
      </c>
      <c r="E143" s="11">
        <v>6200001007407</v>
      </c>
      <c r="F143" s="12" t="s">
        <v>433</v>
      </c>
      <c r="G143" s="13">
        <v>15656300</v>
      </c>
      <c r="H143" s="13">
        <v>15653000</v>
      </c>
      <c r="I143" s="14">
        <v>0.999</v>
      </c>
      <c r="J143" s="15"/>
      <c r="K143" s="15"/>
      <c r="L143" s="15"/>
      <c r="M143" s="15"/>
      <c r="N143" s="16"/>
    </row>
    <row r="144" spans="1:14" ht="45" customHeight="1" x14ac:dyDescent="0.15">
      <c r="A144" s="9" t="s">
        <v>652</v>
      </c>
      <c r="B144" s="9" t="s">
        <v>383</v>
      </c>
      <c r="C144" s="10">
        <v>45181</v>
      </c>
      <c r="D144" s="9" t="s">
        <v>28</v>
      </c>
      <c r="E144" s="11">
        <v>4140001049416</v>
      </c>
      <c r="F144" s="12" t="s">
        <v>653</v>
      </c>
      <c r="G144" s="13"/>
      <c r="H144" s="13">
        <v>14353900</v>
      </c>
      <c r="I144" s="14"/>
      <c r="J144" s="15"/>
      <c r="K144" s="15"/>
      <c r="L144" s="15"/>
      <c r="M144" s="15"/>
      <c r="N144" s="16"/>
    </row>
    <row r="145" spans="1:14" ht="45" customHeight="1" x14ac:dyDescent="0.15">
      <c r="A145" s="9" t="s">
        <v>743</v>
      </c>
      <c r="B145" s="9" t="s">
        <v>383</v>
      </c>
      <c r="C145" s="10">
        <v>45181</v>
      </c>
      <c r="D145" s="9" t="s">
        <v>401</v>
      </c>
      <c r="E145" s="11">
        <v>1010401002840</v>
      </c>
      <c r="F145" s="12" t="s">
        <v>433</v>
      </c>
      <c r="G145" s="13">
        <v>57652100</v>
      </c>
      <c r="H145" s="13">
        <v>57651000</v>
      </c>
      <c r="I145" s="14">
        <v>0.999</v>
      </c>
      <c r="J145" s="15"/>
      <c r="K145" s="15"/>
      <c r="L145" s="15"/>
      <c r="M145" s="15"/>
      <c r="N145" s="16"/>
    </row>
    <row r="146" spans="1:14" ht="45" customHeight="1" x14ac:dyDescent="0.15">
      <c r="A146" s="9" t="s">
        <v>788</v>
      </c>
      <c r="B146" s="9" t="s">
        <v>383</v>
      </c>
      <c r="C146" s="10">
        <v>45181</v>
      </c>
      <c r="D146" s="9" t="s">
        <v>416</v>
      </c>
      <c r="E146" s="11">
        <v>6200001007407</v>
      </c>
      <c r="F146" s="12" t="s">
        <v>404</v>
      </c>
      <c r="G146" s="13"/>
      <c r="H146" s="13">
        <v>41118000</v>
      </c>
      <c r="I146" s="14"/>
      <c r="J146" s="15"/>
      <c r="K146" s="15"/>
      <c r="L146" s="15"/>
      <c r="M146" s="15"/>
      <c r="N146" s="16"/>
    </row>
    <row r="147" spans="1:14" ht="45" customHeight="1" x14ac:dyDescent="0.15">
      <c r="A147" s="9" t="s">
        <v>789</v>
      </c>
      <c r="B147" s="9" t="s">
        <v>383</v>
      </c>
      <c r="C147" s="10">
        <v>45181</v>
      </c>
      <c r="D147" s="9" t="s">
        <v>431</v>
      </c>
      <c r="E147" s="11">
        <v>7200001030390</v>
      </c>
      <c r="F147" s="12" t="s">
        <v>433</v>
      </c>
      <c r="G147" s="13"/>
      <c r="H147" s="13">
        <v>3070100</v>
      </c>
      <c r="I147" s="14"/>
      <c r="J147" s="15"/>
      <c r="K147" s="15"/>
      <c r="L147" s="15"/>
      <c r="M147" s="15"/>
      <c r="N147" s="16"/>
    </row>
    <row r="148" spans="1:14" ht="45" customHeight="1" x14ac:dyDescent="0.15">
      <c r="A148" s="9" t="s">
        <v>790</v>
      </c>
      <c r="B148" s="9" t="s">
        <v>383</v>
      </c>
      <c r="C148" s="10">
        <v>45181</v>
      </c>
      <c r="D148" s="9" t="s">
        <v>413</v>
      </c>
      <c r="E148" s="11">
        <v>7010401093230</v>
      </c>
      <c r="F148" s="12" t="s">
        <v>433</v>
      </c>
      <c r="G148" s="13"/>
      <c r="H148" s="13">
        <v>2035000</v>
      </c>
      <c r="I148" s="14"/>
      <c r="J148" s="15"/>
      <c r="K148" s="15"/>
      <c r="L148" s="15"/>
      <c r="M148" s="15"/>
      <c r="N148" s="16"/>
    </row>
    <row r="149" spans="1:14" ht="45" customHeight="1" x14ac:dyDescent="0.15">
      <c r="A149" s="9" t="s">
        <v>791</v>
      </c>
      <c r="B149" s="9" t="s">
        <v>383</v>
      </c>
      <c r="C149" s="10">
        <v>45181</v>
      </c>
      <c r="D149" s="9" t="s">
        <v>413</v>
      </c>
      <c r="E149" s="11">
        <v>7010401093230</v>
      </c>
      <c r="F149" s="12" t="s">
        <v>433</v>
      </c>
      <c r="G149" s="13"/>
      <c r="H149" s="13">
        <v>27610000</v>
      </c>
      <c r="I149" s="14"/>
      <c r="J149" s="15"/>
      <c r="K149" s="15"/>
      <c r="L149" s="15"/>
      <c r="M149" s="15"/>
      <c r="N149" s="16"/>
    </row>
    <row r="150" spans="1:14" ht="45" customHeight="1" x14ac:dyDescent="0.15">
      <c r="A150" s="9" t="s">
        <v>792</v>
      </c>
      <c r="B150" s="9" t="s">
        <v>383</v>
      </c>
      <c r="C150" s="10">
        <v>45181</v>
      </c>
      <c r="D150" s="9" t="s">
        <v>413</v>
      </c>
      <c r="E150" s="11">
        <v>7010401093230</v>
      </c>
      <c r="F150" s="12" t="s">
        <v>433</v>
      </c>
      <c r="G150" s="13"/>
      <c r="H150" s="13">
        <v>11440000</v>
      </c>
      <c r="I150" s="14"/>
      <c r="J150" s="15"/>
      <c r="K150" s="15"/>
      <c r="L150" s="15"/>
      <c r="M150" s="15"/>
      <c r="N150" s="16"/>
    </row>
    <row r="151" spans="1:14" ht="45" customHeight="1" x14ac:dyDescent="0.15">
      <c r="A151" s="9" t="s">
        <v>793</v>
      </c>
      <c r="B151" s="9" t="s">
        <v>383</v>
      </c>
      <c r="C151" s="10">
        <v>45181</v>
      </c>
      <c r="D151" s="9" t="s">
        <v>402</v>
      </c>
      <c r="E151" s="11">
        <v>1010001020185</v>
      </c>
      <c r="F151" s="12" t="s">
        <v>433</v>
      </c>
      <c r="G151" s="13">
        <v>85691100</v>
      </c>
      <c r="H151" s="13">
        <v>85679000</v>
      </c>
      <c r="I151" s="14">
        <v>0.999</v>
      </c>
      <c r="J151" s="15"/>
      <c r="K151" s="15"/>
      <c r="L151" s="15"/>
      <c r="M151" s="15"/>
      <c r="N151" s="16"/>
    </row>
    <row r="152" spans="1:14" ht="45" customHeight="1" x14ac:dyDescent="0.15">
      <c r="A152" s="9" t="s">
        <v>794</v>
      </c>
      <c r="B152" s="9" t="s">
        <v>383</v>
      </c>
      <c r="C152" s="10">
        <v>45181</v>
      </c>
      <c r="D152" s="9" t="s">
        <v>416</v>
      </c>
      <c r="E152" s="11">
        <v>6200001007407</v>
      </c>
      <c r="F152" s="12" t="s">
        <v>433</v>
      </c>
      <c r="G152" s="13"/>
      <c r="H152" s="13">
        <v>7177500</v>
      </c>
      <c r="I152" s="14"/>
      <c r="J152" s="15"/>
      <c r="K152" s="15"/>
      <c r="L152" s="15"/>
      <c r="M152" s="15"/>
      <c r="N152" s="16"/>
    </row>
    <row r="153" spans="1:14" ht="45" customHeight="1" x14ac:dyDescent="0.15">
      <c r="A153" s="9" t="s">
        <v>795</v>
      </c>
      <c r="B153" s="9" t="s">
        <v>383</v>
      </c>
      <c r="C153" s="10">
        <v>45181</v>
      </c>
      <c r="D153" s="9" t="s">
        <v>413</v>
      </c>
      <c r="E153" s="11">
        <v>7010401093230</v>
      </c>
      <c r="F153" s="12" t="s">
        <v>796</v>
      </c>
      <c r="G153" s="13"/>
      <c r="H153" s="13">
        <v>20493000</v>
      </c>
      <c r="I153" s="14"/>
      <c r="J153" s="15"/>
      <c r="K153" s="15"/>
      <c r="L153" s="15"/>
      <c r="M153" s="15"/>
      <c r="N153" s="16"/>
    </row>
    <row r="154" spans="1:14" ht="45" customHeight="1" x14ac:dyDescent="0.15">
      <c r="A154" s="9" t="s">
        <v>797</v>
      </c>
      <c r="B154" s="9" t="s">
        <v>383</v>
      </c>
      <c r="C154" s="10">
        <v>45181</v>
      </c>
      <c r="D154" s="9" t="s">
        <v>401</v>
      </c>
      <c r="E154" s="11">
        <v>1010401002840</v>
      </c>
      <c r="F154" s="12" t="s">
        <v>796</v>
      </c>
      <c r="G154" s="13"/>
      <c r="H154" s="13">
        <v>4039200</v>
      </c>
      <c r="I154" s="14"/>
      <c r="J154" s="15"/>
      <c r="K154" s="15"/>
      <c r="L154" s="15"/>
      <c r="M154" s="15"/>
      <c r="N154" s="16"/>
    </row>
    <row r="155" spans="1:14" ht="45" customHeight="1" x14ac:dyDescent="0.15">
      <c r="A155" s="9" t="s">
        <v>801</v>
      </c>
      <c r="B155" s="9" t="s">
        <v>383</v>
      </c>
      <c r="C155" s="10">
        <v>45181</v>
      </c>
      <c r="D155" s="9" t="s">
        <v>406</v>
      </c>
      <c r="E155" s="11">
        <v>7010001029485</v>
      </c>
      <c r="F155" s="12" t="s">
        <v>408</v>
      </c>
      <c r="G155" s="13">
        <v>10986800</v>
      </c>
      <c r="H155" s="13">
        <v>10956000</v>
      </c>
      <c r="I155" s="14">
        <v>0.997</v>
      </c>
      <c r="J155" s="15"/>
      <c r="K155" s="15"/>
      <c r="L155" s="15"/>
      <c r="M155" s="15"/>
      <c r="N155" s="16"/>
    </row>
    <row r="156" spans="1:14" ht="45" customHeight="1" x14ac:dyDescent="0.15">
      <c r="A156" s="9" t="s">
        <v>822</v>
      </c>
      <c r="B156" s="9" t="s">
        <v>383</v>
      </c>
      <c r="C156" s="10">
        <v>45181</v>
      </c>
      <c r="D156" s="9" t="s">
        <v>823</v>
      </c>
      <c r="E156" s="11">
        <v>6010901021583</v>
      </c>
      <c r="F156" s="12" t="s">
        <v>824</v>
      </c>
      <c r="G156" s="13">
        <v>6855200</v>
      </c>
      <c r="H156" s="13">
        <v>6855200</v>
      </c>
      <c r="I156" s="14">
        <v>1</v>
      </c>
      <c r="J156" s="15"/>
      <c r="K156" s="15"/>
      <c r="L156" s="15"/>
      <c r="M156" s="15"/>
      <c r="N156" s="16"/>
    </row>
    <row r="157" spans="1:14" ht="45" customHeight="1" x14ac:dyDescent="0.15">
      <c r="A157" s="9" t="s">
        <v>917</v>
      </c>
      <c r="B157" s="9" t="s">
        <v>383</v>
      </c>
      <c r="C157" s="10">
        <v>45181</v>
      </c>
      <c r="D157" s="9" t="s">
        <v>401</v>
      </c>
      <c r="E157" s="11">
        <v>1010401002840</v>
      </c>
      <c r="F157" s="12" t="s">
        <v>433</v>
      </c>
      <c r="G157" s="13">
        <v>30042100</v>
      </c>
      <c r="H157" s="13">
        <v>30019000</v>
      </c>
      <c r="I157" s="14">
        <v>0.999</v>
      </c>
      <c r="J157" s="15"/>
      <c r="K157" s="15"/>
      <c r="L157" s="15"/>
      <c r="M157" s="15"/>
      <c r="N157" s="16"/>
    </row>
    <row r="158" spans="1:14" ht="45" customHeight="1" x14ac:dyDescent="0.15">
      <c r="A158" s="9" t="s">
        <v>918</v>
      </c>
      <c r="B158" s="9" t="s">
        <v>383</v>
      </c>
      <c r="C158" s="10">
        <v>45181</v>
      </c>
      <c r="D158" s="9" t="s">
        <v>401</v>
      </c>
      <c r="E158" s="11">
        <v>1010401002840</v>
      </c>
      <c r="F158" s="12" t="s">
        <v>433</v>
      </c>
      <c r="G158" s="13">
        <v>15767400</v>
      </c>
      <c r="H158" s="13">
        <v>15763000</v>
      </c>
      <c r="I158" s="14">
        <v>0.999</v>
      </c>
      <c r="J158" s="15"/>
      <c r="K158" s="15"/>
      <c r="L158" s="15"/>
      <c r="M158" s="15"/>
      <c r="N158" s="16"/>
    </row>
    <row r="159" spans="1:14" ht="45" customHeight="1" x14ac:dyDescent="0.15">
      <c r="A159" s="9" t="s">
        <v>921</v>
      </c>
      <c r="B159" s="9" t="s">
        <v>383</v>
      </c>
      <c r="C159" s="10">
        <v>45181</v>
      </c>
      <c r="D159" s="9" t="s">
        <v>413</v>
      </c>
      <c r="E159" s="11">
        <v>7010401093230</v>
      </c>
      <c r="F159" s="12" t="s">
        <v>433</v>
      </c>
      <c r="G159" s="13">
        <v>2632300</v>
      </c>
      <c r="H159" s="13">
        <v>2629000</v>
      </c>
      <c r="I159" s="14">
        <v>0.998</v>
      </c>
      <c r="J159" s="15"/>
      <c r="K159" s="15"/>
      <c r="L159" s="15"/>
      <c r="M159" s="15"/>
      <c r="N159" s="16"/>
    </row>
    <row r="160" spans="1:14" ht="45" customHeight="1" x14ac:dyDescent="0.15">
      <c r="A160" s="9" t="s">
        <v>923</v>
      </c>
      <c r="B160" s="9" t="s">
        <v>383</v>
      </c>
      <c r="C160" s="10">
        <v>45181</v>
      </c>
      <c r="D160" s="9" t="s">
        <v>413</v>
      </c>
      <c r="E160" s="11">
        <v>7010401093230</v>
      </c>
      <c r="F160" s="12" t="s">
        <v>404</v>
      </c>
      <c r="G160" s="13">
        <v>2758800</v>
      </c>
      <c r="H160" s="13">
        <v>2750000</v>
      </c>
      <c r="I160" s="14">
        <v>0.996</v>
      </c>
      <c r="J160" s="15"/>
      <c r="K160" s="15"/>
      <c r="L160" s="15"/>
      <c r="M160" s="15"/>
      <c r="N160" s="16"/>
    </row>
    <row r="161" spans="1:14" ht="45" customHeight="1" x14ac:dyDescent="0.15">
      <c r="A161" s="9" t="s">
        <v>928</v>
      </c>
      <c r="B161" s="9" t="s">
        <v>383</v>
      </c>
      <c r="C161" s="10">
        <v>45181</v>
      </c>
      <c r="D161" s="9" t="s">
        <v>416</v>
      </c>
      <c r="E161" s="11">
        <v>6200001007407</v>
      </c>
      <c r="F161" s="12" t="s">
        <v>433</v>
      </c>
      <c r="G161" s="13">
        <v>13248400</v>
      </c>
      <c r="H161" s="13">
        <v>13244000</v>
      </c>
      <c r="I161" s="14">
        <v>0.999</v>
      </c>
      <c r="J161" s="15"/>
      <c r="K161" s="15"/>
      <c r="L161" s="15"/>
      <c r="M161" s="15"/>
      <c r="N161" s="16"/>
    </row>
    <row r="162" spans="1:14" ht="45" customHeight="1" x14ac:dyDescent="0.15">
      <c r="A162" s="9" t="s">
        <v>933</v>
      </c>
      <c r="B162" s="9" t="s">
        <v>383</v>
      </c>
      <c r="C162" s="10">
        <v>45181</v>
      </c>
      <c r="D162" s="9" t="s">
        <v>413</v>
      </c>
      <c r="E162" s="11">
        <v>7010401093230</v>
      </c>
      <c r="F162" s="12" t="s">
        <v>434</v>
      </c>
      <c r="G162" s="13">
        <v>53185000</v>
      </c>
      <c r="H162" s="13">
        <v>53185000</v>
      </c>
      <c r="I162" s="14">
        <v>1</v>
      </c>
      <c r="J162" s="15"/>
      <c r="K162" s="15"/>
      <c r="L162" s="15"/>
      <c r="M162" s="15"/>
      <c r="N162" s="16"/>
    </row>
    <row r="163" spans="1:14" ht="45" customHeight="1" x14ac:dyDescent="0.15">
      <c r="A163" s="9" t="s">
        <v>968</v>
      </c>
      <c r="B163" s="9" t="s">
        <v>383</v>
      </c>
      <c r="C163" s="10">
        <v>45181</v>
      </c>
      <c r="D163" s="9" t="s">
        <v>416</v>
      </c>
      <c r="E163" s="11">
        <v>6200001007407</v>
      </c>
      <c r="F163" s="12" t="s">
        <v>404</v>
      </c>
      <c r="G163" s="13">
        <v>15915900</v>
      </c>
      <c r="H163" s="13">
        <v>15906000</v>
      </c>
      <c r="I163" s="14">
        <v>0.999</v>
      </c>
      <c r="J163" s="15"/>
      <c r="K163" s="15"/>
      <c r="L163" s="15"/>
      <c r="M163" s="15"/>
      <c r="N163" s="16"/>
    </row>
    <row r="164" spans="1:14" ht="45" customHeight="1" x14ac:dyDescent="0.15">
      <c r="A164" s="9" t="s">
        <v>985</v>
      </c>
      <c r="B164" s="9" t="s">
        <v>383</v>
      </c>
      <c r="C164" s="10">
        <v>45181</v>
      </c>
      <c r="D164" s="9" t="s">
        <v>401</v>
      </c>
      <c r="E164" s="11">
        <v>1010401002840</v>
      </c>
      <c r="F164" s="12" t="s">
        <v>796</v>
      </c>
      <c r="G164" s="13">
        <v>2993100</v>
      </c>
      <c r="H164" s="13">
        <v>2992000</v>
      </c>
      <c r="I164" s="14">
        <v>0.999</v>
      </c>
      <c r="J164" s="15"/>
      <c r="K164" s="15"/>
      <c r="L164" s="15"/>
      <c r="M164" s="15"/>
      <c r="N164" s="16"/>
    </row>
    <row r="165" spans="1:14" ht="45" customHeight="1" x14ac:dyDescent="0.15">
      <c r="A165" s="9" t="s">
        <v>654</v>
      </c>
      <c r="B165" s="9" t="s">
        <v>383</v>
      </c>
      <c r="C165" s="10">
        <v>45182</v>
      </c>
      <c r="D165" s="9" t="s">
        <v>655</v>
      </c>
      <c r="E165" s="11">
        <v>8120001059660</v>
      </c>
      <c r="F165" s="12" t="s">
        <v>392</v>
      </c>
      <c r="G165" s="13"/>
      <c r="H165" s="13">
        <v>6653900</v>
      </c>
      <c r="I165" s="14"/>
      <c r="J165" s="15"/>
      <c r="K165" s="15"/>
      <c r="L165" s="15"/>
      <c r="M165" s="15"/>
      <c r="N165" s="16"/>
    </row>
    <row r="166" spans="1:14" ht="45" customHeight="1" x14ac:dyDescent="0.15">
      <c r="A166" s="9" t="s">
        <v>798</v>
      </c>
      <c r="B166" s="9" t="s">
        <v>383</v>
      </c>
      <c r="C166" s="10">
        <v>45182</v>
      </c>
      <c r="D166" s="9" t="s">
        <v>401</v>
      </c>
      <c r="E166" s="11">
        <v>1010401002840</v>
      </c>
      <c r="F166" s="12" t="s">
        <v>404</v>
      </c>
      <c r="G166" s="13">
        <v>6223800</v>
      </c>
      <c r="H166" s="13">
        <v>6215000</v>
      </c>
      <c r="I166" s="14">
        <v>0.998</v>
      </c>
      <c r="J166" s="15"/>
      <c r="K166" s="15"/>
      <c r="L166" s="15"/>
      <c r="M166" s="15"/>
      <c r="N166" s="16"/>
    </row>
    <row r="167" spans="1:14" ht="45" customHeight="1" x14ac:dyDescent="0.15">
      <c r="A167" s="9" t="s">
        <v>802</v>
      </c>
      <c r="B167" s="9" t="s">
        <v>383</v>
      </c>
      <c r="C167" s="10">
        <v>45182</v>
      </c>
      <c r="D167" s="9" t="s">
        <v>753</v>
      </c>
      <c r="E167" s="11">
        <v>3010601032941</v>
      </c>
      <c r="F167" s="12" t="s">
        <v>803</v>
      </c>
      <c r="G167" s="13"/>
      <c r="H167" s="13">
        <v>105732000</v>
      </c>
      <c r="I167" s="14"/>
      <c r="J167" s="15"/>
      <c r="K167" s="15"/>
      <c r="L167" s="15"/>
      <c r="M167" s="15"/>
      <c r="N167" s="16"/>
    </row>
    <row r="168" spans="1:14" ht="45" customHeight="1" x14ac:dyDescent="0.15">
      <c r="A168" s="9" t="s">
        <v>804</v>
      </c>
      <c r="B168" s="9" t="s">
        <v>383</v>
      </c>
      <c r="C168" s="10">
        <v>45182</v>
      </c>
      <c r="D168" s="9" t="s">
        <v>416</v>
      </c>
      <c r="E168" s="11">
        <v>6200001007407</v>
      </c>
      <c r="F168" s="12" t="s">
        <v>805</v>
      </c>
      <c r="G168" s="13"/>
      <c r="H168" s="13">
        <v>201740000</v>
      </c>
      <c r="I168" s="14"/>
      <c r="J168" s="15"/>
      <c r="K168" s="15"/>
      <c r="L168" s="15"/>
      <c r="M168" s="15"/>
      <c r="N168" s="16"/>
    </row>
    <row r="169" spans="1:14" ht="45" customHeight="1" x14ac:dyDescent="0.15">
      <c r="A169" s="9" t="s">
        <v>807</v>
      </c>
      <c r="B169" s="9" t="s">
        <v>383</v>
      </c>
      <c r="C169" s="10">
        <v>45182</v>
      </c>
      <c r="D169" s="9" t="s">
        <v>402</v>
      </c>
      <c r="E169" s="11">
        <v>1010001020185</v>
      </c>
      <c r="F169" s="12" t="s">
        <v>426</v>
      </c>
      <c r="G169" s="13"/>
      <c r="H169" s="13">
        <v>145244000</v>
      </c>
      <c r="I169" s="14"/>
      <c r="J169" s="15"/>
      <c r="K169" s="15"/>
      <c r="L169" s="15"/>
      <c r="M169" s="15"/>
      <c r="N169" s="16"/>
    </row>
    <row r="170" spans="1:14" ht="45" customHeight="1" x14ac:dyDescent="0.15">
      <c r="A170" s="9" t="s">
        <v>428</v>
      </c>
      <c r="B170" s="9" t="s">
        <v>383</v>
      </c>
      <c r="C170" s="10">
        <v>45182</v>
      </c>
      <c r="D170" s="9" t="s">
        <v>425</v>
      </c>
      <c r="E170" s="11">
        <v>4180001068478</v>
      </c>
      <c r="F170" s="12" t="s">
        <v>736</v>
      </c>
      <c r="G170" s="13"/>
      <c r="H170" s="13">
        <v>1716000</v>
      </c>
      <c r="I170" s="14"/>
      <c r="J170" s="15"/>
      <c r="K170" s="15"/>
      <c r="L170" s="15"/>
      <c r="M170" s="15"/>
      <c r="N170" s="16"/>
    </row>
    <row r="171" spans="1:14" ht="45" customHeight="1" x14ac:dyDescent="0.15">
      <c r="A171" s="9" t="s">
        <v>812</v>
      </c>
      <c r="B171" s="9" t="s">
        <v>383</v>
      </c>
      <c r="C171" s="10">
        <v>45182</v>
      </c>
      <c r="D171" s="9" t="s">
        <v>401</v>
      </c>
      <c r="E171" s="11">
        <v>1010401002840</v>
      </c>
      <c r="F171" s="12" t="s">
        <v>407</v>
      </c>
      <c r="G171" s="13"/>
      <c r="H171" s="13">
        <v>11462000</v>
      </c>
      <c r="I171" s="14"/>
      <c r="J171" s="15"/>
      <c r="K171" s="15"/>
      <c r="L171" s="15"/>
      <c r="M171" s="15"/>
      <c r="N171" s="16"/>
    </row>
    <row r="172" spans="1:14" ht="45" customHeight="1" x14ac:dyDescent="0.15">
      <c r="A172" s="9" t="s">
        <v>813</v>
      </c>
      <c r="B172" s="9" t="s">
        <v>383</v>
      </c>
      <c r="C172" s="10">
        <v>45182</v>
      </c>
      <c r="D172" s="9" t="s">
        <v>410</v>
      </c>
      <c r="E172" s="11">
        <v>3010401014149</v>
      </c>
      <c r="F172" s="12" t="s">
        <v>434</v>
      </c>
      <c r="G172" s="13"/>
      <c r="H172" s="13">
        <v>19384200</v>
      </c>
      <c r="I172" s="14"/>
      <c r="J172" s="15"/>
      <c r="K172" s="15"/>
      <c r="L172" s="15"/>
      <c r="M172" s="15"/>
      <c r="N172" s="16"/>
    </row>
    <row r="173" spans="1:14" ht="45" customHeight="1" x14ac:dyDescent="0.15">
      <c r="A173" s="9" t="s">
        <v>814</v>
      </c>
      <c r="B173" s="9" t="s">
        <v>383</v>
      </c>
      <c r="C173" s="10">
        <v>45182</v>
      </c>
      <c r="D173" s="9" t="s">
        <v>416</v>
      </c>
      <c r="E173" s="11">
        <v>6200001007407</v>
      </c>
      <c r="F173" s="12" t="s">
        <v>815</v>
      </c>
      <c r="G173" s="13"/>
      <c r="H173" s="13">
        <v>481855000</v>
      </c>
      <c r="I173" s="14"/>
      <c r="J173" s="15"/>
      <c r="K173" s="15"/>
      <c r="L173" s="15"/>
      <c r="M173" s="15"/>
      <c r="N173" s="16"/>
    </row>
    <row r="174" spans="1:14" ht="45" customHeight="1" x14ac:dyDescent="0.15">
      <c r="A174" s="9" t="s">
        <v>902</v>
      </c>
      <c r="B174" s="9" t="s">
        <v>383</v>
      </c>
      <c r="C174" s="10">
        <v>45182</v>
      </c>
      <c r="D174" s="9" t="s">
        <v>425</v>
      </c>
      <c r="E174" s="11">
        <v>4180001068478</v>
      </c>
      <c r="F174" s="12" t="s">
        <v>736</v>
      </c>
      <c r="G174" s="13">
        <v>10843800</v>
      </c>
      <c r="H174" s="13">
        <v>10835000</v>
      </c>
      <c r="I174" s="14">
        <v>0.999</v>
      </c>
      <c r="J174" s="15"/>
      <c r="K174" s="15"/>
      <c r="L174" s="15"/>
      <c r="M174" s="15"/>
      <c r="N174" s="16"/>
    </row>
    <row r="175" spans="1:14" ht="45" customHeight="1" x14ac:dyDescent="0.15">
      <c r="A175" s="9" t="s">
        <v>903</v>
      </c>
      <c r="B175" s="9" t="s">
        <v>383</v>
      </c>
      <c r="C175" s="10">
        <v>45182</v>
      </c>
      <c r="D175" s="9" t="s">
        <v>401</v>
      </c>
      <c r="E175" s="11">
        <v>1010401002840</v>
      </c>
      <c r="F175" s="12" t="s">
        <v>404</v>
      </c>
      <c r="G175" s="13">
        <v>5359200</v>
      </c>
      <c r="H175" s="13">
        <v>5357000</v>
      </c>
      <c r="I175" s="14">
        <v>0.999</v>
      </c>
      <c r="J175" s="15"/>
      <c r="K175" s="15"/>
      <c r="L175" s="15"/>
      <c r="M175" s="15"/>
      <c r="N175" s="16"/>
    </row>
    <row r="176" spans="1:14" ht="45" customHeight="1" x14ac:dyDescent="0.15">
      <c r="A176" s="9" t="s">
        <v>396</v>
      </c>
      <c r="B176" s="9" t="s">
        <v>383</v>
      </c>
      <c r="C176" s="10">
        <v>45182</v>
      </c>
      <c r="D176" s="9" t="s">
        <v>401</v>
      </c>
      <c r="E176" s="11">
        <v>1010401002840</v>
      </c>
      <c r="F176" s="12" t="s">
        <v>415</v>
      </c>
      <c r="G176" s="13">
        <v>41935300</v>
      </c>
      <c r="H176" s="13">
        <v>41910000</v>
      </c>
      <c r="I176" s="14">
        <v>0.999</v>
      </c>
      <c r="J176" s="15"/>
      <c r="K176" s="15"/>
      <c r="L176" s="15"/>
      <c r="M176" s="15"/>
      <c r="N176" s="16"/>
    </row>
    <row r="177" spans="1:14" ht="45" customHeight="1" x14ac:dyDescent="0.15">
      <c r="A177" s="9" t="s">
        <v>938</v>
      </c>
      <c r="B177" s="9" t="s">
        <v>383</v>
      </c>
      <c r="C177" s="10">
        <v>45182</v>
      </c>
      <c r="D177" s="9" t="s">
        <v>410</v>
      </c>
      <c r="E177" s="11">
        <v>3010401014149</v>
      </c>
      <c r="F177" s="12" t="s">
        <v>787</v>
      </c>
      <c r="G177" s="13">
        <v>26054600</v>
      </c>
      <c r="H177" s="13">
        <v>26046900</v>
      </c>
      <c r="I177" s="14">
        <v>0.999</v>
      </c>
      <c r="J177" s="15"/>
      <c r="K177" s="15"/>
      <c r="L177" s="15"/>
      <c r="M177" s="15"/>
      <c r="N177" s="16"/>
    </row>
    <row r="178" spans="1:14" ht="45" customHeight="1" x14ac:dyDescent="0.15">
      <c r="A178" s="9" t="s">
        <v>389</v>
      </c>
      <c r="B178" s="9" t="s">
        <v>383</v>
      </c>
      <c r="C178" s="10">
        <v>45183</v>
      </c>
      <c r="D178" s="9" t="s">
        <v>24</v>
      </c>
      <c r="E178" s="11">
        <v>3010001142283</v>
      </c>
      <c r="F178" s="12" t="s">
        <v>387</v>
      </c>
      <c r="G178" s="13"/>
      <c r="H178" s="13">
        <v>19157600</v>
      </c>
      <c r="I178" s="14"/>
      <c r="J178" s="15"/>
      <c r="K178" s="15"/>
      <c r="L178" s="15"/>
      <c r="M178" s="15"/>
      <c r="N178" s="16"/>
    </row>
    <row r="179" spans="1:14" ht="45" customHeight="1" x14ac:dyDescent="0.15">
      <c r="A179" s="9" t="s">
        <v>473</v>
      </c>
      <c r="B179" s="9" t="s">
        <v>383</v>
      </c>
      <c r="C179" s="10">
        <v>45183</v>
      </c>
      <c r="D179" s="9" t="s">
        <v>24</v>
      </c>
      <c r="E179" s="11">
        <v>3010001142283</v>
      </c>
      <c r="F179" s="12" t="s">
        <v>475</v>
      </c>
      <c r="G179" s="13"/>
      <c r="H179" s="13">
        <v>6076400</v>
      </c>
      <c r="I179" s="14"/>
      <c r="J179" s="15"/>
      <c r="K179" s="15"/>
      <c r="L179" s="15"/>
      <c r="M179" s="15"/>
      <c r="N179" s="16"/>
    </row>
    <row r="180" spans="1:14" ht="45" customHeight="1" x14ac:dyDescent="0.15">
      <c r="A180" s="9" t="s">
        <v>489</v>
      </c>
      <c r="B180" s="9" t="s">
        <v>383</v>
      </c>
      <c r="C180" s="10">
        <v>45183</v>
      </c>
      <c r="D180" s="9" t="s">
        <v>24</v>
      </c>
      <c r="E180" s="11">
        <v>3010001142283</v>
      </c>
      <c r="F180" s="12" t="s">
        <v>40</v>
      </c>
      <c r="G180" s="13"/>
      <c r="H180" s="13">
        <v>128373300</v>
      </c>
      <c r="I180" s="14"/>
      <c r="J180" s="15"/>
      <c r="K180" s="15"/>
      <c r="L180" s="15"/>
      <c r="M180" s="15"/>
      <c r="N180" s="16"/>
    </row>
    <row r="181" spans="1:14" ht="45" customHeight="1" x14ac:dyDescent="0.15">
      <c r="A181" s="9" t="s">
        <v>750</v>
      </c>
      <c r="B181" s="9" t="s">
        <v>383</v>
      </c>
      <c r="C181" s="10">
        <v>45183</v>
      </c>
      <c r="D181" s="9" t="s">
        <v>401</v>
      </c>
      <c r="E181" s="11">
        <v>1010401002840</v>
      </c>
      <c r="F181" s="12" t="s">
        <v>751</v>
      </c>
      <c r="G181" s="13">
        <v>12053800</v>
      </c>
      <c r="H181" s="13">
        <v>12052700</v>
      </c>
      <c r="I181" s="14">
        <v>0.999</v>
      </c>
      <c r="J181" s="15"/>
      <c r="K181" s="15"/>
      <c r="L181" s="15"/>
      <c r="M181" s="15"/>
      <c r="N181" s="16"/>
    </row>
    <row r="182" spans="1:14" ht="45" customHeight="1" x14ac:dyDescent="0.15">
      <c r="A182" s="9" t="s">
        <v>819</v>
      </c>
      <c r="B182" s="9" t="s">
        <v>383</v>
      </c>
      <c r="C182" s="10">
        <v>45183</v>
      </c>
      <c r="D182" s="9" t="s">
        <v>401</v>
      </c>
      <c r="E182" s="11">
        <v>1010401002840</v>
      </c>
      <c r="F182" s="12" t="s">
        <v>796</v>
      </c>
      <c r="G182" s="13"/>
      <c r="H182" s="13">
        <v>28259000</v>
      </c>
      <c r="I182" s="14"/>
      <c r="J182" s="15"/>
      <c r="K182" s="15"/>
      <c r="L182" s="15"/>
      <c r="M182" s="15"/>
      <c r="N182" s="16"/>
    </row>
    <row r="183" spans="1:14" ht="45" customHeight="1" x14ac:dyDescent="0.15">
      <c r="A183" s="9" t="s">
        <v>849</v>
      </c>
      <c r="B183" s="9" t="s">
        <v>383</v>
      </c>
      <c r="C183" s="10">
        <v>45183</v>
      </c>
      <c r="D183" s="9" t="s">
        <v>401</v>
      </c>
      <c r="E183" s="11">
        <v>1010401002840</v>
      </c>
      <c r="F183" s="12" t="s">
        <v>751</v>
      </c>
      <c r="G183" s="13">
        <v>9506200</v>
      </c>
      <c r="H183" s="13">
        <v>9487500</v>
      </c>
      <c r="I183" s="14">
        <v>0.998</v>
      </c>
      <c r="J183" s="15"/>
      <c r="K183" s="15"/>
      <c r="L183" s="15"/>
      <c r="M183" s="15"/>
      <c r="N183" s="16"/>
    </row>
    <row r="184" spans="1:14" ht="45" customHeight="1" x14ac:dyDescent="0.15">
      <c r="A184" s="9" t="s">
        <v>388</v>
      </c>
      <c r="B184" s="9" t="s">
        <v>383</v>
      </c>
      <c r="C184" s="10">
        <v>45184</v>
      </c>
      <c r="D184" s="9" t="s">
        <v>469</v>
      </c>
      <c r="E184" s="11">
        <v>8010401007296</v>
      </c>
      <c r="F184" s="12" t="s">
        <v>40</v>
      </c>
      <c r="G184" s="13"/>
      <c r="H184" s="13">
        <v>21968100</v>
      </c>
      <c r="I184" s="14"/>
      <c r="J184" s="15"/>
      <c r="K184" s="15"/>
      <c r="L184" s="15"/>
      <c r="M184" s="15"/>
      <c r="N184" s="16"/>
    </row>
    <row r="185" spans="1:14" ht="45" customHeight="1" x14ac:dyDescent="0.15">
      <c r="A185" s="9" t="s">
        <v>481</v>
      </c>
      <c r="B185" s="9" t="s">
        <v>383</v>
      </c>
      <c r="C185" s="10">
        <v>45184</v>
      </c>
      <c r="D185" s="9" t="s">
        <v>469</v>
      </c>
      <c r="E185" s="11">
        <v>8010401007296</v>
      </c>
      <c r="F185" s="12" t="s">
        <v>40</v>
      </c>
      <c r="G185" s="13"/>
      <c r="H185" s="13">
        <v>14589300</v>
      </c>
      <c r="I185" s="14"/>
      <c r="J185" s="15"/>
      <c r="K185" s="15"/>
      <c r="L185" s="15"/>
      <c r="M185" s="15"/>
      <c r="N185" s="16"/>
    </row>
    <row r="186" spans="1:14" ht="45" customHeight="1" x14ac:dyDescent="0.15">
      <c r="A186" s="9" t="s">
        <v>490</v>
      </c>
      <c r="B186" s="9" t="s">
        <v>383</v>
      </c>
      <c r="C186" s="10">
        <v>45184</v>
      </c>
      <c r="D186" s="9" t="s">
        <v>469</v>
      </c>
      <c r="E186" s="11">
        <v>8010401007296</v>
      </c>
      <c r="F186" s="12" t="s">
        <v>40</v>
      </c>
      <c r="G186" s="13"/>
      <c r="H186" s="13">
        <v>6352500</v>
      </c>
      <c r="I186" s="14"/>
      <c r="J186" s="15"/>
      <c r="K186" s="15"/>
      <c r="L186" s="15"/>
      <c r="M186" s="15"/>
      <c r="N186" s="16"/>
    </row>
    <row r="187" spans="1:14" ht="45" customHeight="1" x14ac:dyDescent="0.15">
      <c r="A187" s="9" t="s">
        <v>490</v>
      </c>
      <c r="B187" s="9" t="s">
        <v>383</v>
      </c>
      <c r="C187" s="10">
        <v>45184</v>
      </c>
      <c r="D187" s="9" t="s">
        <v>469</v>
      </c>
      <c r="E187" s="11">
        <v>8010401007296</v>
      </c>
      <c r="F187" s="12" t="s">
        <v>40</v>
      </c>
      <c r="G187" s="13"/>
      <c r="H187" s="13">
        <v>3015100</v>
      </c>
      <c r="I187" s="14"/>
      <c r="J187" s="15"/>
      <c r="K187" s="15"/>
      <c r="L187" s="15"/>
      <c r="M187" s="15"/>
      <c r="N187" s="16"/>
    </row>
    <row r="188" spans="1:14" ht="45" customHeight="1" x14ac:dyDescent="0.15">
      <c r="A188" s="9" t="s">
        <v>656</v>
      </c>
      <c r="B188" s="9" t="s">
        <v>383</v>
      </c>
      <c r="C188" s="10">
        <v>45184</v>
      </c>
      <c r="D188" s="9" t="s">
        <v>33</v>
      </c>
      <c r="E188" s="11">
        <v>2010401054443</v>
      </c>
      <c r="F188" s="12" t="s">
        <v>657</v>
      </c>
      <c r="G188" s="13"/>
      <c r="H188" s="13">
        <v>7755000</v>
      </c>
      <c r="I188" s="14"/>
      <c r="J188" s="15"/>
      <c r="K188" s="15"/>
      <c r="L188" s="15"/>
      <c r="M188" s="15"/>
      <c r="N188" s="16"/>
    </row>
    <row r="189" spans="1:14" ht="45" customHeight="1" x14ac:dyDescent="0.15">
      <c r="A189" s="9" t="s">
        <v>820</v>
      </c>
      <c r="B189" s="9" t="s">
        <v>383</v>
      </c>
      <c r="C189" s="10">
        <v>45184</v>
      </c>
      <c r="D189" s="9" t="s">
        <v>402</v>
      </c>
      <c r="E189" s="11">
        <v>1010001020185</v>
      </c>
      <c r="F189" s="12" t="s">
        <v>433</v>
      </c>
      <c r="G189" s="13"/>
      <c r="H189" s="13">
        <v>2267100</v>
      </c>
      <c r="I189" s="14"/>
      <c r="J189" s="15"/>
      <c r="K189" s="15"/>
      <c r="L189" s="15"/>
      <c r="M189" s="15"/>
      <c r="N189" s="16"/>
    </row>
    <row r="190" spans="1:14" ht="45" customHeight="1" x14ac:dyDescent="0.15">
      <c r="A190" s="9" t="s">
        <v>821</v>
      </c>
      <c r="B190" s="9" t="s">
        <v>383</v>
      </c>
      <c r="C190" s="10">
        <v>45184</v>
      </c>
      <c r="D190" s="9" t="s">
        <v>402</v>
      </c>
      <c r="E190" s="11">
        <v>1010001020185</v>
      </c>
      <c r="F190" s="12" t="s">
        <v>434</v>
      </c>
      <c r="G190" s="13"/>
      <c r="H190" s="13">
        <v>2673000</v>
      </c>
      <c r="I190" s="14"/>
      <c r="J190" s="15"/>
      <c r="K190" s="15"/>
      <c r="L190" s="15"/>
      <c r="M190" s="15"/>
      <c r="N190" s="16"/>
    </row>
    <row r="191" spans="1:14" ht="45" customHeight="1" x14ac:dyDescent="0.15">
      <c r="A191" s="9" t="s">
        <v>825</v>
      </c>
      <c r="B191" s="9" t="s">
        <v>383</v>
      </c>
      <c r="C191" s="10">
        <v>45184</v>
      </c>
      <c r="D191" s="9" t="s">
        <v>402</v>
      </c>
      <c r="E191" s="11">
        <v>1010001020185</v>
      </c>
      <c r="F191" s="12" t="s">
        <v>434</v>
      </c>
      <c r="G191" s="13"/>
      <c r="H191" s="13">
        <v>17253500</v>
      </c>
      <c r="I191" s="14"/>
      <c r="J191" s="15"/>
      <c r="K191" s="15"/>
      <c r="L191" s="15"/>
      <c r="M191" s="15"/>
      <c r="N191" s="16"/>
    </row>
    <row r="192" spans="1:14" ht="45" customHeight="1" x14ac:dyDescent="0.15">
      <c r="A192" s="9" t="s">
        <v>826</v>
      </c>
      <c r="B192" s="9" t="s">
        <v>383</v>
      </c>
      <c r="C192" s="10">
        <v>45184</v>
      </c>
      <c r="D192" s="9" t="s">
        <v>431</v>
      </c>
      <c r="E192" s="11">
        <v>7200001030390</v>
      </c>
      <c r="F192" s="12" t="s">
        <v>418</v>
      </c>
      <c r="G192" s="13"/>
      <c r="H192" s="13">
        <v>2425500</v>
      </c>
      <c r="I192" s="14"/>
      <c r="J192" s="15"/>
      <c r="K192" s="15"/>
      <c r="L192" s="15"/>
      <c r="M192" s="15"/>
      <c r="N192" s="16"/>
    </row>
    <row r="193" spans="1:14" ht="45" customHeight="1" x14ac:dyDescent="0.15">
      <c r="A193" s="9" t="s">
        <v>827</v>
      </c>
      <c r="B193" s="9" t="s">
        <v>383</v>
      </c>
      <c r="C193" s="10">
        <v>45184</v>
      </c>
      <c r="D193" s="9" t="s">
        <v>427</v>
      </c>
      <c r="E193" s="11">
        <v>5010401053632</v>
      </c>
      <c r="F193" s="12" t="s">
        <v>828</v>
      </c>
      <c r="G193" s="13"/>
      <c r="H193" s="13">
        <v>38742000</v>
      </c>
      <c r="I193" s="14"/>
      <c r="J193" s="15"/>
      <c r="K193" s="15"/>
      <c r="L193" s="15"/>
      <c r="M193" s="15"/>
      <c r="N193" s="16"/>
    </row>
    <row r="194" spans="1:14" ht="45" customHeight="1" x14ac:dyDescent="0.15">
      <c r="A194" s="9" t="s">
        <v>830</v>
      </c>
      <c r="B194" s="9" t="s">
        <v>383</v>
      </c>
      <c r="C194" s="10">
        <v>45184</v>
      </c>
      <c r="D194" s="9" t="s">
        <v>427</v>
      </c>
      <c r="E194" s="11">
        <v>5010401053632</v>
      </c>
      <c r="F194" s="12" t="s">
        <v>751</v>
      </c>
      <c r="G194" s="13"/>
      <c r="H194" s="13">
        <v>68255000</v>
      </c>
      <c r="I194" s="14"/>
      <c r="J194" s="15"/>
      <c r="K194" s="15"/>
      <c r="L194" s="15"/>
      <c r="M194" s="15"/>
      <c r="N194" s="16"/>
    </row>
    <row r="195" spans="1:14" ht="45" customHeight="1" x14ac:dyDescent="0.15">
      <c r="A195" s="9" t="s">
        <v>831</v>
      </c>
      <c r="B195" s="9" t="s">
        <v>383</v>
      </c>
      <c r="C195" s="10">
        <v>45184</v>
      </c>
      <c r="D195" s="9" t="s">
        <v>402</v>
      </c>
      <c r="E195" s="11">
        <v>1010001020185</v>
      </c>
      <c r="F195" s="12" t="s">
        <v>434</v>
      </c>
      <c r="G195" s="13"/>
      <c r="H195" s="13">
        <v>11132000</v>
      </c>
      <c r="I195" s="14"/>
      <c r="J195" s="15"/>
      <c r="K195" s="15"/>
      <c r="L195" s="15"/>
      <c r="M195" s="15"/>
      <c r="N195" s="16"/>
    </row>
    <row r="196" spans="1:14" ht="45" customHeight="1" x14ac:dyDescent="0.15">
      <c r="A196" s="9" t="s">
        <v>948</v>
      </c>
      <c r="B196" s="9" t="s">
        <v>383</v>
      </c>
      <c r="C196" s="10">
        <v>45184</v>
      </c>
      <c r="D196" s="9" t="s">
        <v>413</v>
      </c>
      <c r="E196" s="11">
        <v>7010401093230</v>
      </c>
      <c r="F196" s="12" t="s">
        <v>949</v>
      </c>
      <c r="G196" s="13">
        <v>79698300</v>
      </c>
      <c r="H196" s="13">
        <v>79695000</v>
      </c>
      <c r="I196" s="14">
        <v>0.999</v>
      </c>
      <c r="J196" s="15"/>
      <c r="K196" s="15"/>
      <c r="L196" s="15"/>
      <c r="M196" s="15"/>
      <c r="N196" s="16"/>
    </row>
    <row r="197" spans="1:14" ht="45" customHeight="1" x14ac:dyDescent="0.15">
      <c r="A197" s="9" t="s">
        <v>950</v>
      </c>
      <c r="B197" s="9" t="s">
        <v>383</v>
      </c>
      <c r="C197" s="10">
        <v>45184</v>
      </c>
      <c r="D197" s="9" t="s">
        <v>413</v>
      </c>
      <c r="E197" s="11">
        <v>7010401093230</v>
      </c>
      <c r="F197" s="12" t="s">
        <v>430</v>
      </c>
      <c r="G197" s="13">
        <v>121825000</v>
      </c>
      <c r="H197" s="13">
        <v>121825000</v>
      </c>
      <c r="I197" s="14">
        <v>1</v>
      </c>
      <c r="J197" s="15"/>
      <c r="K197" s="15"/>
      <c r="L197" s="15"/>
      <c r="M197" s="15"/>
      <c r="N197" s="16"/>
    </row>
    <row r="198" spans="1:14" ht="45" customHeight="1" x14ac:dyDescent="0.15">
      <c r="A198" s="9" t="s">
        <v>451</v>
      </c>
      <c r="B198" s="9" t="s">
        <v>383</v>
      </c>
      <c r="C198" s="10">
        <v>45188</v>
      </c>
      <c r="D198" s="9" t="s">
        <v>30</v>
      </c>
      <c r="E198" s="11">
        <v>1140001005719</v>
      </c>
      <c r="F198" s="12" t="s">
        <v>382</v>
      </c>
      <c r="G198" s="13"/>
      <c r="H198" s="13">
        <v>41692200</v>
      </c>
      <c r="I198" s="14"/>
      <c r="J198" s="15"/>
      <c r="K198" s="15"/>
      <c r="L198" s="15"/>
      <c r="M198" s="15"/>
      <c r="N198" s="16"/>
    </row>
    <row r="199" spans="1:14" ht="45" customHeight="1" x14ac:dyDescent="0.15">
      <c r="A199" s="9" t="s">
        <v>491</v>
      </c>
      <c r="B199" s="9" t="s">
        <v>383</v>
      </c>
      <c r="C199" s="10">
        <v>45188</v>
      </c>
      <c r="D199" s="9" t="s">
        <v>33</v>
      </c>
      <c r="E199" s="11">
        <v>2010401054443</v>
      </c>
      <c r="F199" s="12" t="s">
        <v>492</v>
      </c>
      <c r="G199" s="13"/>
      <c r="H199" s="13">
        <v>63800000</v>
      </c>
      <c r="I199" s="14"/>
      <c r="J199" s="15"/>
      <c r="K199" s="15"/>
      <c r="L199" s="15"/>
      <c r="M199" s="15"/>
      <c r="N199" s="16"/>
    </row>
    <row r="200" spans="1:14" ht="45" customHeight="1" x14ac:dyDescent="0.15">
      <c r="A200" s="9" t="s">
        <v>493</v>
      </c>
      <c r="B200" s="9" t="s">
        <v>383</v>
      </c>
      <c r="C200" s="10">
        <v>45188</v>
      </c>
      <c r="D200" s="9" t="s">
        <v>28</v>
      </c>
      <c r="E200" s="11">
        <v>4140001049416</v>
      </c>
      <c r="F200" s="12" t="s">
        <v>40</v>
      </c>
      <c r="G200" s="13"/>
      <c r="H200" s="13">
        <v>6935500</v>
      </c>
      <c r="I200" s="14"/>
      <c r="J200" s="15"/>
      <c r="K200" s="15"/>
      <c r="L200" s="15"/>
      <c r="M200" s="15"/>
      <c r="N200" s="16"/>
    </row>
    <row r="201" spans="1:14" ht="45" customHeight="1" x14ac:dyDescent="0.15">
      <c r="A201" s="9" t="s">
        <v>494</v>
      </c>
      <c r="B201" s="9" t="s">
        <v>383</v>
      </c>
      <c r="C201" s="10">
        <v>45188</v>
      </c>
      <c r="D201" s="9" t="s">
        <v>28</v>
      </c>
      <c r="E201" s="11">
        <v>4140001049416</v>
      </c>
      <c r="F201" s="12" t="s">
        <v>22</v>
      </c>
      <c r="G201" s="13"/>
      <c r="H201" s="13">
        <v>30342400</v>
      </c>
      <c r="I201" s="14"/>
      <c r="J201" s="15"/>
      <c r="K201" s="15"/>
      <c r="L201" s="15"/>
      <c r="M201" s="15"/>
      <c r="N201" s="16"/>
    </row>
    <row r="202" spans="1:14" ht="45" customHeight="1" x14ac:dyDescent="0.15">
      <c r="A202" s="9" t="s">
        <v>495</v>
      </c>
      <c r="B202" s="9" t="s">
        <v>383</v>
      </c>
      <c r="C202" s="10">
        <v>45188</v>
      </c>
      <c r="D202" s="9" t="s">
        <v>25</v>
      </c>
      <c r="E202" s="11">
        <v>6130001021068</v>
      </c>
      <c r="F202" s="12" t="s">
        <v>22</v>
      </c>
      <c r="G202" s="13"/>
      <c r="H202" s="13">
        <v>172953000</v>
      </c>
      <c r="I202" s="14"/>
      <c r="J202" s="15"/>
      <c r="K202" s="15"/>
      <c r="L202" s="15"/>
      <c r="M202" s="15"/>
      <c r="N202" s="16"/>
    </row>
    <row r="203" spans="1:14" ht="45" customHeight="1" x14ac:dyDescent="0.15">
      <c r="A203" s="9" t="s">
        <v>496</v>
      </c>
      <c r="B203" s="9" t="s">
        <v>383</v>
      </c>
      <c r="C203" s="10">
        <v>45188</v>
      </c>
      <c r="D203" s="9" t="s">
        <v>26</v>
      </c>
      <c r="E203" s="11">
        <v>7021001000443</v>
      </c>
      <c r="F203" s="12" t="s">
        <v>40</v>
      </c>
      <c r="G203" s="13"/>
      <c r="H203" s="13">
        <v>2530000</v>
      </c>
      <c r="I203" s="14"/>
      <c r="J203" s="15"/>
      <c r="K203" s="15"/>
      <c r="L203" s="15"/>
      <c r="M203" s="15"/>
      <c r="N203" s="16"/>
    </row>
    <row r="204" spans="1:14" ht="45" customHeight="1" x14ac:dyDescent="0.15">
      <c r="A204" s="9" t="s">
        <v>393</v>
      </c>
      <c r="B204" s="9" t="s">
        <v>383</v>
      </c>
      <c r="C204" s="10">
        <v>45188</v>
      </c>
      <c r="D204" s="9" t="s">
        <v>30</v>
      </c>
      <c r="E204" s="11">
        <v>1140001005719</v>
      </c>
      <c r="F204" s="12" t="s">
        <v>392</v>
      </c>
      <c r="G204" s="13"/>
      <c r="H204" s="13">
        <v>18502000</v>
      </c>
      <c r="I204" s="14"/>
      <c r="J204" s="15"/>
      <c r="K204" s="15"/>
      <c r="L204" s="15"/>
      <c r="M204" s="15"/>
      <c r="N204" s="16"/>
    </row>
    <row r="205" spans="1:14" ht="45" customHeight="1" x14ac:dyDescent="0.15">
      <c r="A205" s="9" t="s">
        <v>515</v>
      </c>
      <c r="B205" s="9" t="s">
        <v>383</v>
      </c>
      <c r="C205" s="10">
        <v>45188</v>
      </c>
      <c r="D205" s="9" t="s">
        <v>27</v>
      </c>
      <c r="E205" s="11">
        <v>8010401050387</v>
      </c>
      <c r="F205" s="12" t="s">
        <v>392</v>
      </c>
      <c r="G205" s="13"/>
      <c r="H205" s="13">
        <v>4920300</v>
      </c>
      <c r="I205" s="14"/>
      <c r="J205" s="15"/>
      <c r="K205" s="15"/>
      <c r="L205" s="15"/>
      <c r="M205" s="15"/>
      <c r="N205" s="16"/>
    </row>
    <row r="206" spans="1:14" ht="45" customHeight="1" x14ac:dyDescent="0.15">
      <c r="A206" s="9" t="s">
        <v>808</v>
      </c>
      <c r="B206" s="9" t="s">
        <v>383</v>
      </c>
      <c r="C206" s="10">
        <v>45188</v>
      </c>
      <c r="D206" s="9" t="s">
        <v>401</v>
      </c>
      <c r="E206" s="11">
        <v>1010401002840</v>
      </c>
      <c r="F206" s="12" t="s">
        <v>415</v>
      </c>
      <c r="G206" s="13">
        <v>29651600</v>
      </c>
      <c r="H206" s="13">
        <v>29645000</v>
      </c>
      <c r="I206" s="14">
        <v>0.999</v>
      </c>
      <c r="J206" s="15"/>
      <c r="K206" s="15"/>
      <c r="L206" s="15"/>
      <c r="M206" s="15"/>
      <c r="N206" s="16"/>
    </row>
    <row r="207" spans="1:14" ht="45" customHeight="1" x14ac:dyDescent="0.15">
      <c r="A207" s="9" t="s">
        <v>816</v>
      </c>
      <c r="B207" s="9" t="s">
        <v>383</v>
      </c>
      <c r="C207" s="10">
        <v>45188</v>
      </c>
      <c r="D207" s="9" t="s">
        <v>421</v>
      </c>
      <c r="E207" s="11">
        <v>7010001225687</v>
      </c>
      <c r="F207" s="12" t="s">
        <v>404</v>
      </c>
      <c r="G207" s="13">
        <v>74595400</v>
      </c>
      <c r="H207" s="13">
        <v>74591000</v>
      </c>
      <c r="I207" s="14">
        <v>0.999</v>
      </c>
      <c r="J207" s="15"/>
      <c r="K207" s="15"/>
      <c r="L207" s="15"/>
      <c r="M207" s="15"/>
      <c r="N207" s="16"/>
    </row>
    <row r="208" spans="1:14" ht="45" customHeight="1" x14ac:dyDescent="0.15">
      <c r="A208" s="9" t="s">
        <v>818</v>
      </c>
      <c r="B208" s="9" t="s">
        <v>383</v>
      </c>
      <c r="C208" s="10">
        <v>45188</v>
      </c>
      <c r="D208" s="9" t="s">
        <v>421</v>
      </c>
      <c r="E208" s="11">
        <v>7010001225687</v>
      </c>
      <c r="F208" s="12" t="s">
        <v>404</v>
      </c>
      <c r="G208" s="13">
        <v>74091600</v>
      </c>
      <c r="H208" s="13">
        <v>74085000</v>
      </c>
      <c r="I208" s="14">
        <v>0.999</v>
      </c>
      <c r="J208" s="15"/>
      <c r="K208" s="15"/>
      <c r="L208" s="15"/>
      <c r="M208" s="15"/>
      <c r="N208" s="16"/>
    </row>
    <row r="209" spans="1:14" ht="45" customHeight="1" x14ac:dyDescent="0.15">
      <c r="A209" s="9" t="s">
        <v>833</v>
      </c>
      <c r="B209" s="9" t="s">
        <v>383</v>
      </c>
      <c r="C209" s="10">
        <v>45188</v>
      </c>
      <c r="D209" s="9" t="s">
        <v>401</v>
      </c>
      <c r="E209" s="11">
        <v>1010401002840</v>
      </c>
      <c r="F209" s="12" t="s">
        <v>433</v>
      </c>
      <c r="G209" s="13"/>
      <c r="H209" s="13">
        <v>4268000</v>
      </c>
      <c r="I209" s="14"/>
      <c r="J209" s="15"/>
      <c r="K209" s="15"/>
      <c r="L209" s="15"/>
      <c r="M209" s="15"/>
      <c r="N209" s="16"/>
    </row>
    <row r="210" spans="1:14" ht="45" customHeight="1" x14ac:dyDescent="0.15">
      <c r="A210" s="9" t="s">
        <v>835</v>
      </c>
      <c r="B210" s="9" t="s">
        <v>383</v>
      </c>
      <c r="C210" s="10">
        <v>45188</v>
      </c>
      <c r="D210" s="9" t="s">
        <v>401</v>
      </c>
      <c r="E210" s="11">
        <v>1010401002840</v>
      </c>
      <c r="F210" s="12" t="s">
        <v>836</v>
      </c>
      <c r="G210" s="13"/>
      <c r="H210" s="13">
        <v>339526000</v>
      </c>
      <c r="I210" s="14"/>
      <c r="J210" s="15"/>
      <c r="K210" s="15"/>
      <c r="L210" s="15"/>
      <c r="M210" s="15"/>
      <c r="N210" s="16"/>
    </row>
    <row r="211" spans="1:14" ht="45" customHeight="1" x14ac:dyDescent="0.15">
      <c r="A211" s="9" t="s">
        <v>838</v>
      </c>
      <c r="B211" s="9" t="s">
        <v>383</v>
      </c>
      <c r="C211" s="10">
        <v>45188</v>
      </c>
      <c r="D211" s="9" t="s">
        <v>406</v>
      </c>
      <c r="E211" s="11">
        <v>7010001029485</v>
      </c>
      <c r="F211" s="12" t="s">
        <v>408</v>
      </c>
      <c r="G211" s="13"/>
      <c r="H211" s="13">
        <v>52547000</v>
      </c>
      <c r="I211" s="14"/>
      <c r="J211" s="15"/>
      <c r="K211" s="15"/>
      <c r="L211" s="15"/>
      <c r="M211" s="15"/>
      <c r="N211" s="16"/>
    </row>
    <row r="212" spans="1:14" ht="45" customHeight="1" x14ac:dyDescent="0.15">
      <c r="A212" s="9" t="s">
        <v>839</v>
      </c>
      <c r="B212" s="9" t="s">
        <v>383</v>
      </c>
      <c r="C212" s="10">
        <v>45188</v>
      </c>
      <c r="D212" s="9" t="s">
        <v>421</v>
      </c>
      <c r="E212" s="11">
        <v>7010001225687</v>
      </c>
      <c r="F212" s="12" t="s">
        <v>404</v>
      </c>
      <c r="G212" s="13"/>
      <c r="H212" s="13">
        <v>6699000</v>
      </c>
      <c r="I212" s="14"/>
      <c r="J212" s="15"/>
      <c r="K212" s="15"/>
      <c r="L212" s="15"/>
      <c r="M212" s="15"/>
      <c r="N212" s="16"/>
    </row>
    <row r="213" spans="1:14" ht="45" customHeight="1" x14ac:dyDescent="0.15">
      <c r="A213" s="9" t="s">
        <v>840</v>
      </c>
      <c r="B213" s="9" t="s">
        <v>383</v>
      </c>
      <c r="C213" s="10">
        <v>45188</v>
      </c>
      <c r="D213" s="9" t="s">
        <v>421</v>
      </c>
      <c r="E213" s="11">
        <v>7010001225687</v>
      </c>
      <c r="F213" s="12" t="s">
        <v>414</v>
      </c>
      <c r="G213" s="13"/>
      <c r="H213" s="13">
        <v>47454000</v>
      </c>
      <c r="I213" s="14"/>
      <c r="J213" s="15"/>
      <c r="K213" s="15"/>
      <c r="L213" s="15"/>
      <c r="M213" s="15"/>
      <c r="N213" s="16"/>
    </row>
    <row r="214" spans="1:14" ht="45" customHeight="1" x14ac:dyDescent="0.15">
      <c r="A214" s="9" t="s">
        <v>841</v>
      </c>
      <c r="B214" s="9" t="s">
        <v>383</v>
      </c>
      <c r="C214" s="10">
        <v>45188</v>
      </c>
      <c r="D214" s="9" t="s">
        <v>421</v>
      </c>
      <c r="E214" s="11">
        <v>7010001225687</v>
      </c>
      <c r="F214" s="12" t="s">
        <v>414</v>
      </c>
      <c r="G214" s="13"/>
      <c r="H214" s="13">
        <v>33110000</v>
      </c>
      <c r="I214" s="14"/>
      <c r="J214" s="15"/>
      <c r="K214" s="15"/>
      <c r="L214" s="15"/>
      <c r="M214" s="15"/>
      <c r="N214" s="16"/>
    </row>
    <row r="215" spans="1:14" ht="45" customHeight="1" x14ac:dyDescent="0.15">
      <c r="A215" s="9" t="s">
        <v>842</v>
      </c>
      <c r="B215" s="9" t="s">
        <v>383</v>
      </c>
      <c r="C215" s="10">
        <v>45188</v>
      </c>
      <c r="D215" s="9" t="s">
        <v>416</v>
      </c>
      <c r="E215" s="11">
        <v>6200001007407</v>
      </c>
      <c r="F215" s="12" t="s">
        <v>434</v>
      </c>
      <c r="G215" s="13"/>
      <c r="H215" s="13">
        <v>21637000</v>
      </c>
      <c r="I215" s="14"/>
      <c r="J215" s="15"/>
      <c r="K215" s="15"/>
      <c r="L215" s="15"/>
      <c r="M215" s="15"/>
      <c r="N215" s="16"/>
    </row>
    <row r="216" spans="1:14" ht="45" customHeight="1" x14ac:dyDescent="0.15">
      <c r="A216" s="9" t="s">
        <v>843</v>
      </c>
      <c r="B216" s="9" t="s">
        <v>383</v>
      </c>
      <c r="C216" s="10">
        <v>45188</v>
      </c>
      <c r="D216" s="9" t="s">
        <v>753</v>
      </c>
      <c r="E216" s="11">
        <v>3010601032941</v>
      </c>
      <c r="F216" s="12" t="s">
        <v>434</v>
      </c>
      <c r="G216" s="13"/>
      <c r="H216" s="13">
        <v>68431000</v>
      </c>
      <c r="I216" s="14"/>
      <c r="J216" s="15"/>
      <c r="K216" s="15"/>
      <c r="L216" s="15"/>
      <c r="M216" s="15"/>
      <c r="N216" s="16"/>
    </row>
    <row r="217" spans="1:14" ht="45" customHeight="1" x14ac:dyDescent="0.15">
      <c r="A217" s="9" t="s">
        <v>844</v>
      </c>
      <c r="B217" s="9" t="s">
        <v>383</v>
      </c>
      <c r="C217" s="10">
        <v>45188</v>
      </c>
      <c r="D217" s="9" t="s">
        <v>401</v>
      </c>
      <c r="E217" s="11">
        <v>1010401002840</v>
      </c>
      <c r="F217" s="12" t="s">
        <v>751</v>
      </c>
      <c r="G217" s="13"/>
      <c r="H217" s="13">
        <v>5368000</v>
      </c>
      <c r="I217" s="14"/>
      <c r="J217" s="15"/>
      <c r="K217" s="15"/>
      <c r="L217" s="15"/>
      <c r="M217" s="15"/>
      <c r="N217" s="16"/>
    </row>
    <row r="218" spans="1:14" ht="45" customHeight="1" x14ac:dyDescent="0.15">
      <c r="A218" s="9" t="s">
        <v>845</v>
      </c>
      <c r="B218" s="9" t="s">
        <v>383</v>
      </c>
      <c r="C218" s="10">
        <v>45188</v>
      </c>
      <c r="D218" s="9" t="s">
        <v>416</v>
      </c>
      <c r="E218" s="11">
        <v>6200001007407</v>
      </c>
      <c r="F218" s="12" t="s">
        <v>414</v>
      </c>
      <c r="G218" s="13"/>
      <c r="H218" s="13">
        <v>15928000</v>
      </c>
      <c r="I218" s="14"/>
      <c r="J218" s="15"/>
      <c r="K218" s="15"/>
      <c r="L218" s="15"/>
      <c r="M218" s="15"/>
      <c r="N218" s="16"/>
    </row>
    <row r="219" spans="1:14" ht="45" customHeight="1" x14ac:dyDescent="0.15">
      <c r="A219" s="9" t="s">
        <v>846</v>
      </c>
      <c r="B219" s="9" t="s">
        <v>383</v>
      </c>
      <c r="C219" s="10">
        <v>45188</v>
      </c>
      <c r="D219" s="9" t="s">
        <v>421</v>
      </c>
      <c r="E219" s="11">
        <v>7010001225687</v>
      </c>
      <c r="F219" s="12" t="s">
        <v>404</v>
      </c>
      <c r="G219" s="13"/>
      <c r="H219" s="13">
        <v>39523000</v>
      </c>
      <c r="I219" s="14"/>
      <c r="J219" s="15"/>
      <c r="K219" s="15"/>
      <c r="L219" s="15"/>
      <c r="M219" s="15"/>
      <c r="N219" s="16"/>
    </row>
    <row r="220" spans="1:14" ht="45" customHeight="1" x14ac:dyDescent="0.15">
      <c r="A220" s="9" t="s">
        <v>847</v>
      </c>
      <c r="B220" s="9" t="s">
        <v>383</v>
      </c>
      <c r="C220" s="10">
        <v>45188</v>
      </c>
      <c r="D220" s="9" t="s">
        <v>421</v>
      </c>
      <c r="E220" s="11">
        <v>7010001225687</v>
      </c>
      <c r="F220" s="12" t="s">
        <v>404</v>
      </c>
      <c r="G220" s="13"/>
      <c r="H220" s="13">
        <v>4950000</v>
      </c>
      <c r="I220" s="14"/>
      <c r="J220" s="15"/>
      <c r="K220" s="15"/>
      <c r="L220" s="15"/>
      <c r="M220" s="15"/>
      <c r="N220" s="16"/>
    </row>
    <row r="221" spans="1:14" ht="45" customHeight="1" x14ac:dyDescent="0.15">
      <c r="A221" s="9" t="s">
        <v>848</v>
      </c>
      <c r="B221" s="9" t="s">
        <v>383</v>
      </c>
      <c r="C221" s="10">
        <v>45188</v>
      </c>
      <c r="D221" s="9" t="s">
        <v>421</v>
      </c>
      <c r="E221" s="11">
        <v>7010001225687</v>
      </c>
      <c r="F221" s="12" t="s">
        <v>404</v>
      </c>
      <c r="G221" s="13"/>
      <c r="H221" s="13">
        <v>5951000</v>
      </c>
      <c r="I221" s="14"/>
      <c r="J221" s="15"/>
      <c r="K221" s="15"/>
      <c r="L221" s="15"/>
      <c r="M221" s="15"/>
      <c r="N221" s="16"/>
    </row>
    <row r="222" spans="1:14" ht="45" customHeight="1" x14ac:dyDescent="0.15">
      <c r="A222" s="9" t="s">
        <v>850</v>
      </c>
      <c r="B222" s="9" t="s">
        <v>383</v>
      </c>
      <c r="C222" s="10">
        <v>45188</v>
      </c>
      <c r="D222" s="9" t="s">
        <v>421</v>
      </c>
      <c r="E222" s="11">
        <v>7010001225687</v>
      </c>
      <c r="F222" s="12" t="s">
        <v>404</v>
      </c>
      <c r="G222" s="13"/>
      <c r="H222" s="13">
        <v>11220000</v>
      </c>
      <c r="I222" s="14"/>
      <c r="J222" s="15"/>
      <c r="K222" s="15"/>
      <c r="L222" s="15"/>
      <c r="M222" s="15"/>
      <c r="N222" s="16"/>
    </row>
    <row r="223" spans="1:14" ht="45" customHeight="1" x14ac:dyDescent="0.15">
      <c r="A223" s="9" t="s">
        <v>852</v>
      </c>
      <c r="B223" s="9" t="s">
        <v>383</v>
      </c>
      <c r="C223" s="10">
        <v>45188</v>
      </c>
      <c r="D223" s="9" t="s">
        <v>421</v>
      </c>
      <c r="E223" s="11">
        <v>7010001225687</v>
      </c>
      <c r="F223" s="12" t="s">
        <v>404</v>
      </c>
      <c r="G223" s="13"/>
      <c r="H223" s="13">
        <v>12045000</v>
      </c>
      <c r="I223" s="14"/>
      <c r="J223" s="15"/>
      <c r="K223" s="15"/>
      <c r="L223" s="15"/>
      <c r="M223" s="15"/>
      <c r="N223" s="16"/>
    </row>
    <row r="224" spans="1:14" ht="45" customHeight="1" x14ac:dyDescent="0.15">
      <c r="A224" s="9" t="s">
        <v>853</v>
      </c>
      <c r="B224" s="9" t="s">
        <v>383</v>
      </c>
      <c r="C224" s="10">
        <v>45188</v>
      </c>
      <c r="D224" s="9" t="s">
        <v>421</v>
      </c>
      <c r="E224" s="11">
        <v>7010001225687</v>
      </c>
      <c r="F224" s="12" t="s">
        <v>414</v>
      </c>
      <c r="G224" s="13"/>
      <c r="H224" s="13">
        <v>5995000</v>
      </c>
      <c r="I224" s="14"/>
      <c r="J224" s="15"/>
      <c r="K224" s="15"/>
      <c r="L224" s="15"/>
      <c r="M224" s="15"/>
      <c r="N224" s="16"/>
    </row>
    <row r="225" spans="1:14" ht="45" customHeight="1" x14ac:dyDescent="0.15">
      <c r="A225" s="9" t="s">
        <v>854</v>
      </c>
      <c r="B225" s="9" t="s">
        <v>383</v>
      </c>
      <c r="C225" s="10">
        <v>45188</v>
      </c>
      <c r="D225" s="9" t="s">
        <v>421</v>
      </c>
      <c r="E225" s="11">
        <v>7010001225687</v>
      </c>
      <c r="F225" s="12" t="s">
        <v>414</v>
      </c>
      <c r="G225" s="13"/>
      <c r="H225" s="13">
        <v>22341000</v>
      </c>
      <c r="I225" s="14"/>
      <c r="J225" s="15"/>
      <c r="K225" s="15"/>
      <c r="L225" s="15"/>
      <c r="M225" s="15"/>
      <c r="N225" s="16"/>
    </row>
    <row r="226" spans="1:14" ht="45" customHeight="1" x14ac:dyDescent="0.15">
      <c r="A226" s="9" t="s">
        <v>857</v>
      </c>
      <c r="B226" s="9" t="s">
        <v>383</v>
      </c>
      <c r="C226" s="10">
        <v>45188</v>
      </c>
      <c r="D226" s="9" t="s">
        <v>421</v>
      </c>
      <c r="E226" s="11">
        <v>7010001225687</v>
      </c>
      <c r="F226" s="12" t="s">
        <v>415</v>
      </c>
      <c r="G226" s="13"/>
      <c r="H226" s="13">
        <v>17237000</v>
      </c>
      <c r="I226" s="14"/>
      <c r="J226" s="15"/>
      <c r="K226" s="15"/>
      <c r="L226" s="15"/>
      <c r="M226" s="15"/>
      <c r="N226" s="16"/>
    </row>
    <row r="227" spans="1:14" ht="45" customHeight="1" x14ac:dyDescent="0.15">
      <c r="A227" s="9" t="s">
        <v>859</v>
      </c>
      <c r="B227" s="9" t="s">
        <v>383</v>
      </c>
      <c r="C227" s="10">
        <v>45188</v>
      </c>
      <c r="D227" s="9" t="s">
        <v>421</v>
      </c>
      <c r="E227" s="11">
        <v>7010001225687</v>
      </c>
      <c r="F227" s="12" t="s">
        <v>415</v>
      </c>
      <c r="G227" s="13"/>
      <c r="H227" s="13">
        <v>6512000</v>
      </c>
      <c r="I227" s="14"/>
      <c r="J227" s="15"/>
      <c r="K227" s="15"/>
      <c r="L227" s="15"/>
      <c r="M227" s="15"/>
      <c r="N227" s="16"/>
    </row>
    <row r="228" spans="1:14" ht="45" customHeight="1" x14ac:dyDescent="0.15">
      <c r="A228" s="9" t="s">
        <v>860</v>
      </c>
      <c r="B228" s="9" t="s">
        <v>383</v>
      </c>
      <c r="C228" s="10">
        <v>45188</v>
      </c>
      <c r="D228" s="9" t="s">
        <v>421</v>
      </c>
      <c r="E228" s="11">
        <v>7010001225687</v>
      </c>
      <c r="F228" s="12" t="s">
        <v>415</v>
      </c>
      <c r="G228" s="13"/>
      <c r="H228" s="13">
        <v>6990500</v>
      </c>
      <c r="I228" s="14"/>
      <c r="J228" s="15"/>
      <c r="K228" s="15"/>
      <c r="L228" s="15"/>
      <c r="M228" s="15"/>
      <c r="N228" s="16"/>
    </row>
    <row r="229" spans="1:14" ht="45" customHeight="1" x14ac:dyDescent="0.15">
      <c r="A229" s="9" t="s">
        <v>861</v>
      </c>
      <c r="B229" s="9" t="s">
        <v>383</v>
      </c>
      <c r="C229" s="10">
        <v>45188</v>
      </c>
      <c r="D229" s="9" t="s">
        <v>709</v>
      </c>
      <c r="E229" s="11">
        <v>5010401077813</v>
      </c>
      <c r="F229" s="12" t="s">
        <v>784</v>
      </c>
      <c r="G229" s="13">
        <v>12271600</v>
      </c>
      <c r="H229" s="13">
        <v>12265000</v>
      </c>
      <c r="I229" s="14">
        <v>0.999</v>
      </c>
      <c r="J229" s="15"/>
      <c r="K229" s="15"/>
      <c r="L229" s="15"/>
      <c r="M229" s="15"/>
      <c r="N229" s="16"/>
    </row>
    <row r="230" spans="1:14" ht="45" customHeight="1" x14ac:dyDescent="0.15">
      <c r="A230" s="9" t="s">
        <v>862</v>
      </c>
      <c r="B230" s="9" t="s">
        <v>383</v>
      </c>
      <c r="C230" s="10">
        <v>45188</v>
      </c>
      <c r="D230" s="9" t="s">
        <v>753</v>
      </c>
      <c r="E230" s="11">
        <v>3010601032941</v>
      </c>
      <c r="F230" s="12" t="s">
        <v>863</v>
      </c>
      <c r="G230" s="13"/>
      <c r="H230" s="13">
        <v>5199700</v>
      </c>
      <c r="I230" s="14"/>
      <c r="J230" s="15"/>
      <c r="K230" s="15"/>
      <c r="L230" s="15"/>
      <c r="M230" s="15"/>
      <c r="N230" s="16"/>
    </row>
    <row r="231" spans="1:14" ht="45" customHeight="1" x14ac:dyDescent="0.15">
      <c r="A231" s="9" t="s">
        <v>864</v>
      </c>
      <c r="B231" s="9" t="s">
        <v>383</v>
      </c>
      <c r="C231" s="10">
        <v>45188</v>
      </c>
      <c r="D231" s="9" t="s">
        <v>427</v>
      </c>
      <c r="E231" s="11">
        <v>5010401053632</v>
      </c>
      <c r="F231" s="12" t="s">
        <v>423</v>
      </c>
      <c r="G231" s="13"/>
      <c r="H231" s="13">
        <v>1848000</v>
      </c>
      <c r="I231" s="14"/>
      <c r="J231" s="15"/>
      <c r="K231" s="15"/>
      <c r="L231" s="15"/>
      <c r="M231" s="15"/>
      <c r="N231" s="16"/>
    </row>
    <row r="232" spans="1:14" ht="45" customHeight="1" x14ac:dyDescent="0.15">
      <c r="A232" s="9" t="s">
        <v>901</v>
      </c>
      <c r="B232" s="9" t="s">
        <v>383</v>
      </c>
      <c r="C232" s="10">
        <v>45188</v>
      </c>
      <c r="D232" s="9" t="s">
        <v>417</v>
      </c>
      <c r="E232" s="11">
        <v>6010001018290</v>
      </c>
      <c r="F232" s="12" t="s">
        <v>768</v>
      </c>
      <c r="G232" s="13">
        <v>778151000</v>
      </c>
      <c r="H232" s="13">
        <v>778140000</v>
      </c>
      <c r="I232" s="14">
        <v>0.999</v>
      </c>
      <c r="J232" s="15"/>
      <c r="K232" s="15"/>
      <c r="L232" s="15"/>
      <c r="M232" s="15"/>
      <c r="N232" s="16"/>
    </row>
    <row r="233" spans="1:14" ht="45" customHeight="1" x14ac:dyDescent="0.15">
      <c r="A233" s="9" t="s">
        <v>919</v>
      </c>
      <c r="B233" s="9" t="s">
        <v>383</v>
      </c>
      <c r="C233" s="10">
        <v>45188</v>
      </c>
      <c r="D233" s="9" t="s">
        <v>421</v>
      </c>
      <c r="E233" s="11">
        <v>7010001225687</v>
      </c>
      <c r="F233" s="12" t="s">
        <v>404</v>
      </c>
      <c r="G233" s="13">
        <v>7953000</v>
      </c>
      <c r="H233" s="13">
        <v>7953000</v>
      </c>
      <c r="I233" s="14">
        <v>1</v>
      </c>
      <c r="J233" s="15"/>
      <c r="K233" s="15"/>
      <c r="L233" s="15"/>
      <c r="M233" s="15"/>
      <c r="N233" s="16"/>
    </row>
    <row r="234" spans="1:14" ht="45" customHeight="1" x14ac:dyDescent="0.15">
      <c r="A234" s="9" t="s">
        <v>920</v>
      </c>
      <c r="B234" s="9" t="s">
        <v>383</v>
      </c>
      <c r="C234" s="10">
        <v>45188</v>
      </c>
      <c r="D234" s="9" t="s">
        <v>421</v>
      </c>
      <c r="E234" s="11">
        <v>7010001225687</v>
      </c>
      <c r="F234" s="12" t="s">
        <v>404</v>
      </c>
      <c r="G234" s="13">
        <v>12895300</v>
      </c>
      <c r="H234" s="13">
        <v>12892000</v>
      </c>
      <c r="I234" s="14">
        <v>0.999</v>
      </c>
      <c r="J234" s="15"/>
      <c r="K234" s="15"/>
      <c r="L234" s="15"/>
      <c r="M234" s="15"/>
      <c r="N234" s="16"/>
    </row>
    <row r="235" spans="1:14" ht="45" customHeight="1" x14ac:dyDescent="0.15">
      <c r="A235" s="9" t="s">
        <v>929</v>
      </c>
      <c r="B235" s="9" t="s">
        <v>383</v>
      </c>
      <c r="C235" s="10">
        <v>45188</v>
      </c>
      <c r="D235" s="9" t="s">
        <v>421</v>
      </c>
      <c r="E235" s="11">
        <v>7010001225687</v>
      </c>
      <c r="F235" s="12" t="s">
        <v>414</v>
      </c>
      <c r="G235" s="13">
        <v>2237400</v>
      </c>
      <c r="H235" s="13">
        <v>2233000</v>
      </c>
      <c r="I235" s="14">
        <v>0.998</v>
      </c>
      <c r="J235" s="15"/>
      <c r="K235" s="15"/>
      <c r="L235" s="15"/>
      <c r="M235" s="15"/>
      <c r="N235" s="16"/>
    </row>
    <row r="236" spans="1:14" ht="45" customHeight="1" x14ac:dyDescent="0.15">
      <c r="A236" s="9" t="s">
        <v>930</v>
      </c>
      <c r="B236" s="9" t="s">
        <v>383</v>
      </c>
      <c r="C236" s="10">
        <v>45188</v>
      </c>
      <c r="D236" s="9" t="s">
        <v>421</v>
      </c>
      <c r="E236" s="11">
        <v>7010001225687</v>
      </c>
      <c r="F236" s="12" t="s">
        <v>415</v>
      </c>
      <c r="G236" s="13">
        <v>59326300</v>
      </c>
      <c r="H236" s="13">
        <v>59323000</v>
      </c>
      <c r="I236" s="14">
        <v>0.999</v>
      </c>
      <c r="J236" s="15"/>
      <c r="K236" s="15"/>
      <c r="L236" s="15"/>
      <c r="M236" s="15"/>
      <c r="N236" s="16"/>
    </row>
    <row r="237" spans="1:14" ht="45" customHeight="1" x14ac:dyDescent="0.15">
      <c r="A237" s="9" t="s">
        <v>953</v>
      </c>
      <c r="B237" s="9" t="s">
        <v>383</v>
      </c>
      <c r="C237" s="10">
        <v>45188</v>
      </c>
      <c r="D237" s="9" t="s">
        <v>753</v>
      </c>
      <c r="E237" s="11">
        <v>3010601032941</v>
      </c>
      <c r="F237" s="12" t="s">
        <v>403</v>
      </c>
      <c r="G237" s="13">
        <v>90707100</v>
      </c>
      <c r="H237" s="13">
        <v>90706000</v>
      </c>
      <c r="I237" s="14">
        <v>0.999</v>
      </c>
      <c r="J237" s="15"/>
      <c r="K237" s="15"/>
      <c r="L237" s="15"/>
      <c r="M237" s="15"/>
      <c r="N237" s="16"/>
    </row>
    <row r="238" spans="1:14" ht="45" customHeight="1" x14ac:dyDescent="0.15">
      <c r="A238" s="9" t="s">
        <v>955</v>
      </c>
      <c r="B238" s="9" t="s">
        <v>383</v>
      </c>
      <c r="C238" s="10">
        <v>45188</v>
      </c>
      <c r="D238" s="9" t="s">
        <v>711</v>
      </c>
      <c r="E238" s="11">
        <v>7140001005647</v>
      </c>
      <c r="F238" s="12" t="s">
        <v>751</v>
      </c>
      <c r="G238" s="13">
        <v>2585000</v>
      </c>
      <c r="H238" s="13">
        <v>2563000</v>
      </c>
      <c r="I238" s="14">
        <v>0.99099999999999999</v>
      </c>
      <c r="J238" s="15"/>
      <c r="K238" s="15"/>
      <c r="L238" s="15"/>
      <c r="M238" s="15"/>
      <c r="N238" s="16"/>
    </row>
    <row r="239" spans="1:14" ht="45" customHeight="1" x14ac:dyDescent="0.15">
      <c r="A239" s="9" t="s">
        <v>986</v>
      </c>
      <c r="B239" s="9" t="s">
        <v>383</v>
      </c>
      <c r="C239" s="10">
        <v>45188</v>
      </c>
      <c r="D239" s="9" t="s">
        <v>711</v>
      </c>
      <c r="E239" s="11">
        <v>7140001005647</v>
      </c>
      <c r="F239" s="12" t="s">
        <v>751</v>
      </c>
      <c r="G239" s="13">
        <v>13593800</v>
      </c>
      <c r="H239" s="13">
        <v>13592700</v>
      </c>
      <c r="I239" s="14">
        <v>0.999</v>
      </c>
      <c r="J239" s="15"/>
      <c r="K239" s="15"/>
      <c r="L239" s="15"/>
      <c r="M239" s="15"/>
      <c r="N239" s="16"/>
    </row>
    <row r="240" spans="1:14" ht="45" customHeight="1" x14ac:dyDescent="0.15">
      <c r="A240" s="9" t="s">
        <v>497</v>
      </c>
      <c r="B240" s="9" t="s">
        <v>383</v>
      </c>
      <c r="C240" s="10">
        <v>45189</v>
      </c>
      <c r="D240" s="9" t="s">
        <v>469</v>
      </c>
      <c r="E240" s="11">
        <v>8010401007296</v>
      </c>
      <c r="F240" s="12" t="s">
        <v>40</v>
      </c>
      <c r="G240" s="13"/>
      <c r="H240" s="13">
        <v>27736500</v>
      </c>
      <c r="I240" s="14"/>
      <c r="J240" s="15"/>
      <c r="K240" s="15"/>
      <c r="L240" s="15"/>
      <c r="M240" s="15"/>
      <c r="N240" s="16"/>
    </row>
    <row r="241" spans="1:14" ht="45" customHeight="1" x14ac:dyDescent="0.15">
      <c r="A241" s="9" t="s">
        <v>497</v>
      </c>
      <c r="B241" s="9" t="s">
        <v>383</v>
      </c>
      <c r="C241" s="10">
        <v>45189</v>
      </c>
      <c r="D241" s="9" t="s">
        <v>469</v>
      </c>
      <c r="E241" s="11">
        <v>8010401007296</v>
      </c>
      <c r="F241" s="12" t="s">
        <v>40</v>
      </c>
      <c r="G241" s="13"/>
      <c r="H241" s="13">
        <v>43158500</v>
      </c>
      <c r="I241" s="14"/>
      <c r="J241" s="15"/>
      <c r="K241" s="15"/>
      <c r="L241" s="15"/>
      <c r="M241" s="15"/>
      <c r="N241" s="16"/>
    </row>
    <row r="242" spans="1:14" ht="45" customHeight="1" x14ac:dyDescent="0.15">
      <c r="A242" s="9" t="s">
        <v>481</v>
      </c>
      <c r="B242" s="9" t="s">
        <v>383</v>
      </c>
      <c r="C242" s="10">
        <v>45189</v>
      </c>
      <c r="D242" s="9" t="s">
        <v>469</v>
      </c>
      <c r="E242" s="11">
        <v>8010401007296</v>
      </c>
      <c r="F242" s="12" t="s">
        <v>40</v>
      </c>
      <c r="G242" s="13"/>
      <c r="H242" s="13">
        <v>1270500</v>
      </c>
      <c r="I242" s="14"/>
      <c r="J242" s="15"/>
      <c r="K242" s="15"/>
      <c r="L242" s="15"/>
      <c r="M242" s="15"/>
      <c r="N242" s="16"/>
    </row>
    <row r="243" spans="1:14" ht="45" customHeight="1" x14ac:dyDescent="0.15">
      <c r="A243" s="9" t="s">
        <v>516</v>
      </c>
      <c r="B243" s="9" t="s">
        <v>383</v>
      </c>
      <c r="C243" s="10">
        <v>45189</v>
      </c>
      <c r="D243" s="9" t="s">
        <v>30</v>
      </c>
      <c r="E243" s="11">
        <v>1140001005719</v>
      </c>
      <c r="F243" s="12" t="s">
        <v>22</v>
      </c>
      <c r="G243" s="13"/>
      <c r="H243" s="13">
        <v>6866200</v>
      </c>
      <c r="I243" s="14"/>
      <c r="J243" s="15"/>
      <c r="K243" s="15"/>
      <c r="L243" s="15"/>
      <c r="M243" s="15"/>
      <c r="N243" s="16"/>
    </row>
    <row r="244" spans="1:14" ht="45" customHeight="1" x14ac:dyDescent="0.15">
      <c r="A244" s="9" t="s">
        <v>517</v>
      </c>
      <c r="B244" s="9" t="s">
        <v>383</v>
      </c>
      <c r="C244" s="10">
        <v>45189</v>
      </c>
      <c r="D244" s="9" t="s">
        <v>30</v>
      </c>
      <c r="E244" s="11">
        <v>1140001005719</v>
      </c>
      <c r="F244" s="12" t="s">
        <v>518</v>
      </c>
      <c r="G244" s="13"/>
      <c r="H244" s="13">
        <v>2558600</v>
      </c>
      <c r="I244" s="14"/>
      <c r="J244" s="15"/>
      <c r="K244" s="15"/>
      <c r="L244" s="15"/>
      <c r="M244" s="15"/>
      <c r="N244" s="16"/>
    </row>
    <row r="245" spans="1:14" ht="45" customHeight="1" x14ac:dyDescent="0.15">
      <c r="A245" s="9" t="s">
        <v>519</v>
      </c>
      <c r="B245" s="9" t="s">
        <v>383</v>
      </c>
      <c r="C245" s="10">
        <v>45189</v>
      </c>
      <c r="D245" s="9" t="s">
        <v>30</v>
      </c>
      <c r="E245" s="11">
        <v>1140001005719</v>
      </c>
      <c r="F245" s="12" t="s">
        <v>520</v>
      </c>
      <c r="G245" s="13"/>
      <c r="H245" s="13">
        <v>4750900</v>
      </c>
      <c r="I245" s="14"/>
      <c r="J245" s="15"/>
      <c r="K245" s="15"/>
      <c r="L245" s="15"/>
      <c r="M245" s="15"/>
      <c r="N245" s="16"/>
    </row>
    <row r="246" spans="1:14" ht="45" customHeight="1" x14ac:dyDescent="0.15">
      <c r="A246" s="9" t="s">
        <v>658</v>
      </c>
      <c r="B246" s="9" t="s">
        <v>383</v>
      </c>
      <c r="C246" s="10">
        <v>45189</v>
      </c>
      <c r="D246" s="9" t="s">
        <v>32</v>
      </c>
      <c r="E246" s="11">
        <v>6100001022548</v>
      </c>
      <c r="F246" s="12" t="s">
        <v>659</v>
      </c>
      <c r="G246" s="13"/>
      <c r="H246" s="13">
        <v>2832500</v>
      </c>
      <c r="I246" s="14"/>
      <c r="J246" s="15"/>
      <c r="K246" s="15"/>
      <c r="L246" s="15"/>
      <c r="M246" s="15"/>
      <c r="N246" s="16"/>
    </row>
    <row r="247" spans="1:14" ht="45" customHeight="1" x14ac:dyDescent="0.15">
      <c r="A247" s="9" t="s">
        <v>660</v>
      </c>
      <c r="B247" s="9" t="s">
        <v>383</v>
      </c>
      <c r="C247" s="10">
        <v>45189</v>
      </c>
      <c r="D247" s="9" t="s">
        <v>32</v>
      </c>
      <c r="E247" s="11">
        <v>6100001022548</v>
      </c>
      <c r="F247" s="12" t="s">
        <v>392</v>
      </c>
      <c r="G247" s="13"/>
      <c r="H247" s="13">
        <v>3318700</v>
      </c>
      <c r="I247" s="14"/>
      <c r="J247" s="15"/>
      <c r="K247" s="15"/>
      <c r="L247" s="15"/>
      <c r="M247" s="15"/>
      <c r="N247" s="16"/>
    </row>
    <row r="248" spans="1:14" ht="45" customHeight="1" x14ac:dyDescent="0.15">
      <c r="A248" s="9" t="s">
        <v>661</v>
      </c>
      <c r="B248" s="9" t="s">
        <v>383</v>
      </c>
      <c r="C248" s="10">
        <v>45189</v>
      </c>
      <c r="D248" s="9" t="s">
        <v>32</v>
      </c>
      <c r="E248" s="11">
        <v>6100001022548</v>
      </c>
      <c r="F248" s="12" t="s">
        <v>392</v>
      </c>
      <c r="G248" s="13"/>
      <c r="H248" s="13">
        <v>10160700</v>
      </c>
      <c r="I248" s="14"/>
      <c r="J248" s="15"/>
      <c r="K248" s="15"/>
      <c r="L248" s="15"/>
      <c r="M248" s="15"/>
      <c r="N248" s="16"/>
    </row>
    <row r="249" spans="1:14" ht="45" customHeight="1" x14ac:dyDescent="0.15">
      <c r="A249" s="9" t="s">
        <v>742</v>
      </c>
      <c r="B249" s="9" t="s">
        <v>383</v>
      </c>
      <c r="C249" s="10">
        <v>45189</v>
      </c>
      <c r="D249" s="9" t="s">
        <v>706</v>
      </c>
      <c r="E249" s="11">
        <v>9010401021742</v>
      </c>
      <c r="F249" s="12" t="s">
        <v>433</v>
      </c>
      <c r="G249" s="13">
        <v>4958800</v>
      </c>
      <c r="H249" s="13">
        <v>4908200</v>
      </c>
      <c r="I249" s="14">
        <v>0.98899999999999999</v>
      </c>
      <c r="J249" s="15"/>
      <c r="K249" s="15"/>
      <c r="L249" s="15"/>
      <c r="M249" s="15"/>
      <c r="N249" s="16"/>
    </row>
    <row r="250" spans="1:14" ht="45" customHeight="1" x14ac:dyDescent="0.15">
      <c r="A250" s="9" t="s">
        <v>811</v>
      </c>
      <c r="B250" s="9" t="s">
        <v>383</v>
      </c>
      <c r="C250" s="10">
        <v>45189</v>
      </c>
      <c r="D250" s="9" t="s">
        <v>706</v>
      </c>
      <c r="E250" s="11">
        <v>9010401021742</v>
      </c>
      <c r="F250" s="12" t="s">
        <v>433</v>
      </c>
      <c r="G250" s="13">
        <v>23241900</v>
      </c>
      <c r="H250" s="13">
        <v>23210000</v>
      </c>
      <c r="I250" s="14">
        <v>0.998</v>
      </c>
      <c r="J250" s="15"/>
      <c r="K250" s="15"/>
      <c r="L250" s="15"/>
      <c r="M250" s="15"/>
      <c r="N250" s="16"/>
    </row>
    <row r="251" spans="1:14" ht="45" customHeight="1" x14ac:dyDescent="0.15">
      <c r="A251" s="9" t="s">
        <v>865</v>
      </c>
      <c r="B251" s="9" t="s">
        <v>383</v>
      </c>
      <c r="C251" s="10">
        <v>45189</v>
      </c>
      <c r="D251" s="9" t="s">
        <v>402</v>
      </c>
      <c r="E251" s="11">
        <v>1010001020185</v>
      </c>
      <c r="F251" s="12" t="s">
        <v>433</v>
      </c>
      <c r="G251" s="13">
        <v>50083000</v>
      </c>
      <c r="H251" s="13">
        <v>50083000</v>
      </c>
      <c r="I251" s="14">
        <v>1</v>
      </c>
      <c r="J251" s="15"/>
      <c r="K251" s="15"/>
      <c r="L251" s="15"/>
      <c r="M251" s="15"/>
      <c r="N251" s="16"/>
    </row>
    <row r="252" spans="1:14" ht="45" customHeight="1" x14ac:dyDescent="0.15">
      <c r="A252" s="9" t="s">
        <v>866</v>
      </c>
      <c r="B252" s="9" t="s">
        <v>383</v>
      </c>
      <c r="C252" s="10">
        <v>45189</v>
      </c>
      <c r="D252" s="9" t="s">
        <v>715</v>
      </c>
      <c r="E252" s="11">
        <v>5010001008771</v>
      </c>
      <c r="F252" s="12" t="s">
        <v>404</v>
      </c>
      <c r="G252" s="13"/>
      <c r="H252" s="13">
        <v>1684100</v>
      </c>
      <c r="I252" s="14"/>
      <c r="J252" s="15"/>
      <c r="K252" s="15"/>
      <c r="L252" s="15"/>
      <c r="M252" s="15"/>
      <c r="N252" s="16"/>
    </row>
    <row r="253" spans="1:14" ht="45" customHeight="1" x14ac:dyDescent="0.15">
      <c r="A253" s="9" t="s">
        <v>867</v>
      </c>
      <c r="B253" s="9" t="s">
        <v>383</v>
      </c>
      <c r="C253" s="10">
        <v>45189</v>
      </c>
      <c r="D253" s="9" t="s">
        <v>706</v>
      </c>
      <c r="E253" s="11">
        <v>9010401021742</v>
      </c>
      <c r="F253" s="12" t="s">
        <v>796</v>
      </c>
      <c r="G253" s="13"/>
      <c r="H253" s="13">
        <v>5228300</v>
      </c>
      <c r="I253" s="14"/>
      <c r="J253" s="15"/>
      <c r="K253" s="15"/>
      <c r="L253" s="15"/>
      <c r="M253" s="15"/>
      <c r="N253" s="16"/>
    </row>
    <row r="254" spans="1:14" ht="45" customHeight="1" x14ac:dyDescent="0.15">
      <c r="A254" s="9" t="s">
        <v>868</v>
      </c>
      <c r="B254" s="9" t="s">
        <v>383</v>
      </c>
      <c r="C254" s="10">
        <v>45189</v>
      </c>
      <c r="D254" s="9" t="s">
        <v>427</v>
      </c>
      <c r="E254" s="11">
        <v>5010401053632</v>
      </c>
      <c r="F254" s="12" t="s">
        <v>751</v>
      </c>
      <c r="G254" s="13"/>
      <c r="H254" s="13">
        <v>3199900</v>
      </c>
      <c r="I254" s="14"/>
      <c r="J254" s="15"/>
      <c r="K254" s="15"/>
      <c r="L254" s="15"/>
      <c r="M254" s="15"/>
      <c r="N254" s="16"/>
    </row>
    <row r="255" spans="1:14" ht="45" customHeight="1" x14ac:dyDescent="0.15">
      <c r="A255" s="9" t="s">
        <v>869</v>
      </c>
      <c r="B255" s="9" t="s">
        <v>383</v>
      </c>
      <c r="C255" s="10">
        <v>45189</v>
      </c>
      <c r="D255" s="9" t="s">
        <v>402</v>
      </c>
      <c r="E255" s="11">
        <v>1010001020185</v>
      </c>
      <c r="F255" s="12" t="s">
        <v>870</v>
      </c>
      <c r="G255" s="13"/>
      <c r="H255" s="13">
        <v>2146100</v>
      </c>
      <c r="I255" s="14"/>
      <c r="J255" s="15"/>
      <c r="K255" s="15"/>
      <c r="L255" s="15"/>
      <c r="M255" s="15"/>
      <c r="N255" s="16"/>
    </row>
    <row r="256" spans="1:14" ht="45" customHeight="1" x14ac:dyDescent="0.15">
      <c r="A256" s="9" t="s">
        <v>871</v>
      </c>
      <c r="B256" s="9" t="s">
        <v>383</v>
      </c>
      <c r="C256" s="10">
        <v>45189</v>
      </c>
      <c r="D256" s="9" t="s">
        <v>706</v>
      </c>
      <c r="E256" s="11">
        <v>9010401021742</v>
      </c>
      <c r="F256" s="12" t="s">
        <v>433</v>
      </c>
      <c r="G256" s="13"/>
      <c r="H256" s="13">
        <v>13901800</v>
      </c>
      <c r="I256" s="14"/>
      <c r="J256" s="15"/>
      <c r="K256" s="15"/>
      <c r="L256" s="15"/>
      <c r="M256" s="15"/>
      <c r="N256" s="16"/>
    </row>
    <row r="257" spans="1:14" ht="45" customHeight="1" x14ac:dyDescent="0.15">
      <c r="A257" s="9" t="s">
        <v>872</v>
      </c>
      <c r="B257" s="9" t="s">
        <v>383</v>
      </c>
      <c r="C257" s="10">
        <v>45189</v>
      </c>
      <c r="D257" s="9" t="s">
        <v>406</v>
      </c>
      <c r="E257" s="11">
        <v>7010001029485</v>
      </c>
      <c r="F257" s="12" t="s">
        <v>408</v>
      </c>
      <c r="G257" s="13"/>
      <c r="H257" s="13">
        <v>75449000</v>
      </c>
      <c r="I257" s="14"/>
      <c r="J257" s="15"/>
      <c r="K257" s="15"/>
      <c r="L257" s="15"/>
      <c r="M257" s="15"/>
      <c r="N257" s="16"/>
    </row>
    <row r="258" spans="1:14" ht="45" customHeight="1" x14ac:dyDescent="0.15">
      <c r="A258" s="9" t="s">
        <v>498</v>
      </c>
      <c r="B258" s="9" t="s">
        <v>383</v>
      </c>
      <c r="C258" s="10">
        <v>45190</v>
      </c>
      <c r="D258" s="9" t="s">
        <v>25</v>
      </c>
      <c r="E258" s="11">
        <v>6130001021068</v>
      </c>
      <c r="F258" s="12" t="s">
        <v>22</v>
      </c>
      <c r="G258" s="13"/>
      <c r="H258" s="13">
        <v>57735700</v>
      </c>
      <c r="I258" s="14"/>
      <c r="J258" s="15"/>
      <c r="K258" s="15"/>
      <c r="L258" s="15"/>
      <c r="M258" s="15"/>
      <c r="N258" s="16"/>
    </row>
    <row r="259" spans="1:14" ht="45" customHeight="1" x14ac:dyDescent="0.15">
      <c r="A259" s="9" t="s">
        <v>521</v>
      </c>
      <c r="B259" s="9" t="s">
        <v>383</v>
      </c>
      <c r="C259" s="10">
        <v>45190</v>
      </c>
      <c r="D259" s="9" t="s">
        <v>30</v>
      </c>
      <c r="E259" s="11">
        <v>1140001005719</v>
      </c>
      <c r="F259" s="12" t="s">
        <v>22</v>
      </c>
      <c r="G259" s="13"/>
      <c r="H259" s="13">
        <v>321530000</v>
      </c>
      <c r="I259" s="14"/>
      <c r="J259" s="15"/>
      <c r="K259" s="15"/>
      <c r="L259" s="15"/>
      <c r="M259" s="15"/>
      <c r="N259" s="16"/>
    </row>
    <row r="260" spans="1:14" ht="45" customHeight="1" x14ac:dyDescent="0.15">
      <c r="A260" s="9" t="s">
        <v>522</v>
      </c>
      <c r="B260" s="9" t="s">
        <v>383</v>
      </c>
      <c r="C260" s="10">
        <v>45190</v>
      </c>
      <c r="D260" s="9" t="s">
        <v>30</v>
      </c>
      <c r="E260" s="11">
        <v>1140001005719</v>
      </c>
      <c r="F260" s="12" t="s">
        <v>22</v>
      </c>
      <c r="G260" s="13"/>
      <c r="H260" s="13">
        <v>52349000</v>
      </c>
      <c r="I260" s="14"/>
      <c r="J260" s="15"/>
      <c r="K260" s="15"/>
      <c r="L260" s="15"/>
      <c r="M260" s="15"/>
      <c r="N260" s="16"/>
    </row>
    <row r="261" spans="1:14" ht="45" customHeight="1" x14ac:dyDescent="0.15">
      <c r="A261" s="9" t="s">
        <v>523</v>
      </c>
      <c r="B261" s="9" t="s">
        <v>383</v>
      </c>
      <c r="C261" s="10">
        <v>45190</v>
      </c>
      <c r="D261" s="9" t="s">
        <v>30</v>
      </c>
      <c r="E261" s="11">
        <v>1140001005719</v>
      </c>
      <c r="F261" s="12" t="s">
        <v>22</v>
      </c>
      <c r="G261" s="13"/>
      <c r="H261" s="13">
        <v>552002000</v>
      </c>
      <c r="I261" s="14"/>
      <c r="J261" s="15"/>
      <c r="K261" s="15"/>
      <c r="L261" s="15"/>
      <c r="M261" s="15"/>
      <c r="N261" s="16"/>
    </row>
    <row r="262" spans="1:14" ht="45" customHeight="1" x14ac:dyDescent="0.15">
      <c r="A262" s="9" t="s">
        <v>524</v>
      </c>
      <c r="B262" s="9" t="s">
        <v>383</v>
      </c>
      <c r="C262" s="10">
        <v>45190</v>
      </c>
      <c r="D262" s="9" t="s">
        <v>30</v>
      </c>
      <c r="E262" s="11">
        <v>1140001005719</v>
      </c>
      <c r="F262" s="12" t="s">
        <v>525</v>
      </c>
      <c r="G262" s="13"/>
      <c r="H262" s="13">
        <v>29605400</v>
      </c>
      <c r="I262" s="14"/>
      <c r="J262" s="15"/>
      <c r="K262" s="15"/>
      <c r="L262" s="15"/>
      <c r="M262" s="15"/>
      <c r="N262" s="16"/>
    </row>
    <row r="263" spans="1:14" ht="45" customHeight="1" x14ac:dyDescent="0.15">
      <c r="A263" s="9" t="s">
        <v>526</v>
      </c>
      <c r="B263" s="9" t="s">
        <v>383</v>
      </c>
      <c r="C263" s="10">
        <v>45190</v>
      </c>
      <c r="D263" s="9" t="s">
        <v>30</v>
      </c>
      <c r="E263" s="11">
        <v>1140001005719</v>
      </c>
      <c r="F263" s="12" t="s">
        <v>22</v>
      </c>
      <c r="G263" s="13"/>
      <c r="H263" s="13">
        <v>21973600</v>
      </c>
      <c r="I263" s="14"/>
      <c r="J263" s="15"/>
      <c r="K263" s="15"/>
      <c r="L263" s="15"/>
      <c r="M263" s="15"/>
      <c r="N263" s="16"/>
    </row>
    <row r="264" spans="1:14" ht="45" customHeight="1" x14ac:dyDescent="0.15">
      <c r="A264" s="9" t="s">
        <v>662</v>
      </c>
      <c r="B264" s="9" t="s">
        <v>383</v>
      </c>
      <c r="C264" s="10">
        <v>45190</v>
      </c>
      <c r="D264" s="9" t="s">
        <v>25</v>
      </c>
      <c r="E264" s="11">
        <v>6130001021068</v>
      </c>
      <c r="F264" s="12" t="s">
        <v>392</v>
      </c>
      <c r="G264" s="13"/>
      <c r="H264" s="13">
        <v>100562000</v>
      </c>
      <c r="I264" s="14"/>
      <c r="J264" s="15"/>
      <c r="K264" s="15"/>
      <c r="L264" s="15"/>
      <c r="M264" s="15"/>
      <c r="N264" s="16"/>
    </row>
    <row r="265" spans="1:14" ht="45" customHeight="1" x14ac:dyDescent="0.15">
      <c r="A265" s="9" t="s">
        <v>663</v>
      </c>
      <c r="B265" s="9" t="s">
        <v>383</v>
      </c>
      <c r="C265" s="10">
        <v>45190</v>
      </c>
      <c r="D265" s="9" t="s">
        <v>25</v>
      </c>
      <c r="E265" s="11">
        <v>6130001021068</v>
      </c>
      <c r="F265" s="12" t="s">
        <v>392</v>
      </c>
      <c r="G265" s="13"/>
      <c r="H265" s="13">
        <v>17787000</v>
      </c>
      <c r="I265" s="14"/>
      <c r="J265" s="15"/>
      <c r="K265" s="15"/>
      <c r="L265" s="15"/>
      <c r="M265" s="15"/>
      <c r="N265" s="16"/>
    </row>
    <row r="266" spans="1:14" ht="45" customHeight="1" x14ac:dyDescent="0.15">
      <c r="A266" s="9" t="s">
        <v>739</v>
      </c>
      <c r="B266" s="9" t="s">
        <v>383</v>
      </c>
      <c r="C266" s="10">
        <v>45190</v>
      </c>
      <c r="D266" s="9" t="s">
        <v>401</v>
      </c>
      <c r="E266" s="11">
        <v>1010401002840</v>
      </c>
      <c r="F266" s="12" t="s">
        <v>415</v>
      </c>
      <c r="G266" s="13">
        <v>54718400</v>
      </c>
      <c r="H266" s="13">
        <v>54692000</v>
      </c>
      <c r="I266" s="14">
        <v>0.999</v>
      </c>
      <c r="J266" s="15"/>
      <c r="K266" s="15"/>
      <c r="L266" s="15"/>
      <c r="M266" s="15"/>
      <c r="N266" s="16"/>
    </row>
    <row r="267" spans="1:14" ht="45" customHeight="1" x14ac:dyDescent="0.15">
      <c r="A267" s="9" t="s">
        <v>834</v>
      </c>
      <c r="B267" s="9" t="s">
        <v>383</v>
      </c>
      <c r="C267" s="10">
        <v>45190</v>
      </c>
      <c r="D267" s="9" t="s">
        <v>427</v>
      </c>
      <c r="E267" s="11">
        <v>5010401053632</v>
      </c>
      <c r="F267" s="12" t="s">
        <v>434</v>
      </c>
      <c r="G267" s="13">
        <v>1822700</v>
      </c>
      <c r="H267" s="13">
        <v>1820500</v>
      </c>
      <c r="I267" s="14">
        <v>0.998</v>
      </c>
      <c r="J267" s="15"/>
      <c r="K267" s="15"/>
      <c r="L267" s="15"/>
      <c r="M267" s="15"/>
      <c r="N267" s="16"/>
    </row>
    <row r="268" spans="1:14" ht="45" customHeight="1" x14ac:dyDescent="0.15">
      <c r="A268" s="9" t="s">
        <v>873</v>
      </c>
      <c r="B268" s="9" t="s">
        <v>383</v>
      </c>
      <c r="C268" s="10">
        <v>45190</v>
      </c>
      <c r="D268" s="9" t="s">
        <v>401</v>
      </c>
      <c r="E268" s="11">
        <v>1010401002840</v>
      </c>
      <c r="F268" s="12" t="s">
        <v>404</v>
      </c>
      <c r="G268" s="13"/>
      <c r="H268" s="13">
        <v>2161500</v>
      </c>
      <c r="I268" s="14"/>
      <c r="J268" s="15"/>
      <c r="K268" s="15"/>
      <c r="L268" s="15"/>
      <c r="M268" s="15"/>
      <c r="N268" s="16"/>
    </row>
    <row r="269" spans="1:14" ht="45" customHeight="1" x14ac:dyDescent="0.15">
      <c r="A269" s="9" t="s">
        <v>874</v>
      </c>
      <c r="B269" s="9" t="s">
        <v>383</v>
      </c>
      <c r="C269" s="10">
        <v>45190</v>
      </c>
      <c r="D269" s="9" t="s">
        <v>402</v>
      </c>
      <c r="E269" s="11">
        <v>1010001020185</v>
      </c>
      <c r="F269" s="12" t="s">
        <v>875</v>
      </c>
      <c r="G269" s="13"/>
      <c r="H269" s="13">
        <v>211981000</v>
      </c>
      <c r="I269" s="14"/>
      <c r="J269" s="15"/>
      <c r="K269" s="15"/>
      <c r="L269" s="15"/>
      <c r="M269" s="15"/>
      <c r="N269" s="16"/>
    </row>
    <row r="270" spans="1:14" ht="45" customHeight="1" x14ac:dyDescent="0.15">
      <c r="A270" s="9" t="s">
        <v>873</v>
      </c>
      <c r="B270" s="9" t="s">
        <v>383</v>
      </c>
      <c r="C270" s="10">
        <v>45190</v>
      </c>
      <c r="D270" s="9" t="s">
        <v>401</v>
      </c>
      <c r="E270" s="11">
        <v>1010401002840</v>
      </c>
      <c r="F270" s="12" t="s">
        <v>404</v>
      </c>
      <c r="G270" s="13"/>
      <c r="H270" s="13">
        <v>2161500</v>
      </c>
      <c r="I270" s="14"/>
      <c r="J270" s="15"/>
      <c r="K270" s="15"/>
      <c r="L270" s="15"/>
      <c r="M270" s="15"/>
      <c r="N270" s="16"/>
    </row>
    <row r="271" spans="1:14" ht="45" customHeight="1" x14ac:dyDescent="0.15">
      <c r="A271" s="9" t="s">
        <v>876</v>
      </c>
      <c r="B271" s="9" t="s">
        <v>383</v>
      </c>
      <c r="C271" s="10">
        <v>45190</v>
      </c>
      <c r="D271" s="9" t="s">
        <v>402</v>
      </c>
      <c r="E271" s="11">
        <v>1010001020185</v>
      </c>
      <c r="F271" s="12" t="s">
        <v>877</v>
      </c>
      <c r="G271" s="13"/>
      <c r="H271" s="13">
        <v>77374000</v>
      </c>
      <c r="I271" s="14"/>
      <c r="J271" s="15"/>
      <c r="K271" s="15"/>
      <c r="L271" s="15"/>
      <c r="M271" s="15"/>
      <c r="N271" s="16"/>
    </row>
    <row r="272" spans="1:14" ht="45" customHeight="1" x14ac:dyDescent="0.15">
      <c r="A272" s="9" t="s">
        <v>954</v>
      </c>
      <c r="B272" s="9" t="s">
        <v>383</v>
      </c>
      <c r="C272" s="10">
        <v>45190</v>
      </c>
      <c r="D272" s="9" t="s">
        <v>401</v>
      </c>
      <c r="E272" s="11">
        <v>1010401002840</v>
      </c>
      <c r="F272" s="12" t="s">
        <v>437</v>
      </c>
      <c r="G272" s="13">
        <v>370205000</v>
      </c>
      <c r="H272" s="13">
        <v>370205000</v>
      </c>
      <c r="I272" s="14">
        <v>1</v>
      </c>
      <c r="J272" s="15"/>
      <c r="K272" s="15"/>
      <c r="L272" s="15"/>
      <c r="M272" s="15"/>
      <c r="N272" s="16"/>
    </row>
    <row r="273" spans="1:14" ht="45" customHeight="1" x14ac:dyDescent="0.15">
      <c r="A273" s="9" t="s">
        <v>499</v>
      </c>
      <c r="B273" s="9" t="s">
        <v>383</v>
      </c>
      <c r="C273" s="10">
        <v>45191</v>
      </c>
      <c r="D273" s="9" t="s">
        <v>24</v>
      </c>
      <c r="E273" s="11">
        <v>3010001142283</v>
      </c>
      <c r="F273" s="12" t="s">
        <v>22</v>
      </c>
      <c r="G273" s="13"/>
      <c r="H273" s="13">
        <v>172529500</v>
      </c>
      <c r="I273" s="14"/>
      <c r="J273" s="15"/>
      <c r="K273" s="15"/>
      <c r="L273" s="15"/>
      <c r="M273" s="15"/>
      <c r="N273" s="16"/>
    </row>
    <row r="274" spans="1:14" ht="45" customHeight="1" x14ac:dyDescent="0.15">
      <c r="A274" s="9" t="s">
        <v>390</v>
      </c>
      <c r="B274" s="9" t="s">
        <v>383</v>
      </c>
      <c r="C274" s="10">
        <v>45191</v>
      </c>
      <c r="D274" s="9" t="s">
        <v>24</v>
      </c>
      <c r="E274" s="11">
        <v>3010001142283</v>
      </c>
      <c r="F274" s="12" t="s">
        <v>40</v>
      </c>
      <c r="G274" s="13"/>
      <c r="H274" s="13">
        <v>19037700</v>
      </c>
      <c r="I274" s="14"/>
      <c r="J274" s="15"/>
      <c r="K274" s="15"/>
      <c r="L274" s="15"/>
      <c r="M274" s="15"/>
      <c r="N274" s="16"/>
    </row>
    <row r="275" spans="1:14" ht="45" customHeight="1" x14ac:dyDescent="0.15">
      <c r="A275" s="9" t="s">
        <v>527</v>
      </c>
      <c r="B275" s="9" t="s">
        <v>383</v>
      </c>
      <c r="C275" s="10">
        <v>45191</v>
      </c>
      <c r="D275" s="9" t="s">
        <v>30</v>
      </c>
      <c r="E275" s="11">
        <v>1140001005719</v>
      </c>
      <c r="F275" s="12" t="s">
        <v>392</v>
      </c>
      <c r="G275" s="13"/>
      <c r="H275" s="13">
        <v>77680900</v>
      </c>
      <c r="I275" s="14"/>
      <c r="J275" s="15"/>
      <c r="K275" s="15"/>
      <c r="L275" s="15"/>
      <c r="M275" s="15"/>
      <c r="N275" s="16"/>
    </row>
    <row r="276" spans="1:14" ht="45" customHeight="1" x14ac:dyDescent="0.15">
      <c r="A276" s="9" t="s">
        <v>528</v>
      </c>
      <c r="B276" s="9" t="s">
        <v>383</v>
      </c>
      <c r="C276" s="10">
        <v>45191</v>
      </c>
      <c r="D276" s="9" t="s">
        <v>27</v>
      </c>
      <c r="E276" s="11">
        <v>8010401050387</v>
      </c>
      <c r="F276" s="12" t="s">
        <v>392</v>
      </c>
      <c r="G276" s="13"/>
      <c r="H276" s="13">
        <v>277926000</v>
      </c>
      <c r="I276" s="14"/>
      <c r="J276" s="15"/>
      <c r="K276" s="15"/>
      <c r="L276" s="15"/>
      <c r="M276" s="15"/>
      <c r="N276" s="16"/>
    </row>
    <row r="277" spans="1:14" ht="45" customHeight="1" x14ac:dyDescent="0.15">
      <c r="A277" s="9" t="s">
        <v>529</v>
      </c>
      <c r="B277" s="9" t="s">
        <v>383</v>
      </c>
      <c r="C277" s="10">
        <v>45191</v>
      </c>
      <c r="D277" s="9" t="s">
        <v>27</v>
      </c>
      <c r="E277" s="11">
        <v>8010401050387</v>
      </c>
      <c r="F277" s="12" t="s">
        <v>22</v>
      </c>
      <c r="G277" s="13"/>
      <c r="H277" s="13">
        <v>4889500</v>
      </c>
      <c r="I277" s="14"/>
      <c r="J277" s="15"/>
      <c r="K277" s="15"/>
      <c r="L277" s="15"/>
      <c r="M277" s="15"/>
      <c r="N277" s="16"/>
    </row>
    <row r="278" spans="1:14" ht="45" customHeight="1" x14ac:dyDescent="0.15">
      <c r="A278" s="9" t="s">
        <v>878</v>
      </c>
      <c r="B278" s="9" t="s">
        <v>383</v>
      </c>
      <c r="C278" s="10">
        <v>45191</v>
      </c>
      <c r="D278" s="9" t="s">
        <v>421</v>
      </c>
      <c r="E278" s="11">
        <v>7010001225687</v>
      </c>
      <c r="F278" s="12" t="s">
        <v>879</v>
      </c>
      <c r="G278" s="13"/>
      <c r="H278" s="13">
        <v>5423000</v>
      </c>
      <c r="I278" s="14"/>
      <c r="J278" s="15"/>
      <c r="K278" s="15"/>
      <c r="L278" s="15"/>
      <c r="M278" s="15"/>
      <c r="N278" s="16"/>
    </row>
    <row r="279" spans="1:14" ht="45" customHeight="1" x14ac:dyDescent="0.15">
      <c r="A279" s="9" t="s">
        <v>880</v>
      </c>
      <c r="B279" s="9" t="s">
        <v>383</v>
      </c>
      <c r="C279" s="10">
        <v>45191</v>
      </c>
      <c r="D279" s="9" t="s">
        <v>421</v>
      </c>
      <c r="E279" s="11">
        <v>7010001225687</v>
      </c>
      <c r="F279" s="12" t="s">
        <v>433</v>
      </c>
      <c r="G279" s="13"/>
      <c r="H279" s="13">
        <v>4361500</v>
      </c>
      <c r="I279" s="14"/>
      <c r="J279" s="15"/>
      <c r="K279" s="15"/>
      <c r="L279" s="15"/>
      <c r="M279" s="15"/>
      <c r="N279" s="16"/>
    </row>
    <row r="280" spans="1:14" ht="45" customHeight="1" x14ac:dyDescent="0.15">
      <c r="A280" s="9" t="s">
        <v>881</v>
      </c>
      <c r="B280" s="9" t="s">
        <v>383</v>
      </c>
      <c r="C280" s="10">
        <v>45191</v>
      </c>
      <c r="D280" s="9" t="s">
        <v>412</v>
      </c>
      <c r="E280" s="11">
        <v>4010001052390</v>
      </c>
      <c r="F280" s="12" t="s">
        <v>426</v>
      </c>
      <c r="G280" s="13">
        <v>1477300</v>
      </c>
      <c r="H280" s="13">
        <v>1474000</v>
      </c>
      <c r="I280" s="14">
        <v>0.997</v>
      </c>
      <c r="J280" s="15"/>
      <c r="K280" s="15"/>
      <c r="L280" s="15"/>
      <c r="M280" s="15"/>
      <c r="N280" s="16"/>
    </row>
    <row r="281" spans="1:14" ht="45" customHeight="1" x14ac:dyDescent="0.15">
      <c r="A281" s="9" t="s">
        <v>882</v>
      </c>
      <c r="B281" s="9" t="s">
        <v>383</v>
      </c>
      <c r="C281" s="10">
        <v>45191</v>
      </c>
      <c r="D281" s="9" t="s">
        <v>412</v>
      </c>
      <c r="E281" s="11">
        <v>4010001052390</v>
      </c>
      <c r="F281" s="12" t="s">
        <v>426</v>
      </c>
      <c r="G281" s="13"/>
      <c r="H281" s="13">
        <v>3916000</v>
      </c>
      <c r="I281" s="14"/>
      <c r="J281" s="15"/>
      <c r="K281" s="15"/>
      <c r="L281" s="15"/>
      <c r="M281" s="15"/>
      <c r="N281" s="16"/>
    </row>
    <row r="282" spans="1:14" ht="45" customHeight="1" x14ac:dyDescent="0.15">
      <c r="A282" s="9" t="s">
        <v>883</v>
      </c>
      <c r="B282" s="9" t="s">
        <v>383</v>
      </c>
      <c r="C282" s="10">
        <v>45191</v>
      </c>
      <c r="D282" s="9" t="s">
        <v>412</v>
      </c>
      <c r="E282" s="11">
        <v>4010001052390</v>
      </c>
      <c r="F282" s="12" t="s">
        <v>426</v>
      </c>
      <c r="G282" s="13"/>
      <c r="H282" s="13">
        <v>2286900</v>
      </c>
      <c r="I282" s="14"/>
      <c r="J282" s="15"/>
      <c r="K282" s="15"/>
      <c r="L282" s="15"/>
      <c r="M282" s="15"/>
      <c r="N282" s="16"/>
    </row>
    <row r="283" spans="1:14" ht="45" customHeight="1" x14ac:dyDescent="0.15">
      <c r="A283" s="9" t="s">
        <v>884</v>
      </c>
      <c r="B283" s="9" t="s">
        <v>383</v>
      </c>
      <c r="C283" s="10">
        <v>45191</v>
      </c>
      <c r="D283" s="9" t="s">
        <v>421</v>
      </c>
      <c r="E283" s="11">
        <v>7010001225687</v>
      </c>
      <c r="F283" s="12" t="s">
        <v>434</v>
      </c>
      <c r="G283" s="13"/>
      <c r="H283" s="13">
        <v>8404000</v>
      </c>
      <c r="I283" s="14"/>
      <c r="J283" s="15"/>
      <c r="K283" s="15"/>
      <c r="L283" s="15"/>
      <c r="M283" s="15"/>
      <c r="N283" s="16"/>
    </row>
    <row r="284" spans="1:14" ht="45" customHeight="1" x14ac:dyDescent="0.15">
      <c r="A284" s="9" t="s">
        <v>885</v>
      </c>
      <c r="B284" s="9" t="s">
        <v>383</v>
      </c>
      <c r="C284" s="10">
        <v>45191</v>
      </c>
      <c r="D284" s="9" t="s">
        <v>421</v>
      </c>
      <c r="E284" s="11">
        <v>7010001225687</v>
      </c>
      <c r="F284" s="12" t="s">
        <v>435</v>
      </c>
      <c r="G284" s="13"/>
      <c r="H284" s="13">
        <v>2029500</v>
      </c>
      <c r="I284" s="14"/>
      <c r="J284" s="15"/>
      <c r="K284" s="15"/>
      <c r="L284" s="15"/>
      <c r="M284" s="15"/>
      <c r="N284" s="16"/>
    </row>
    <row r="285" spans="1:14" ht="45" customHeight="1" x14ac:dyDescent="0.15">
      <c r="A285" s="9" t="s">
        <v>960</v>
      </c>
      <c r="B285" s="9" t="s">
        <v>383</v>
      </c>
      <c r="C285" s="10">
        <v>45191</v>
      </c>
      <c r="D285" s="9" t="s">
        <v>401</v>
      </c>
      <c r="E285" s="11">
        <v>1010401002840</v>
      </c>
      <c r="F285" s="12" t="s">
        <v>961</v>
      </c>
      <c r="G285" s="13">
        <v>3230700</v>
      </c>
      <c r="H285" s="13">
        <v>3229600</v>
      </c>
      <c r="I285" s="14">
        <v>0.999</v>
      </c>
      <c r="J285" s="15"/>
      <c r="K285" s="15"/>
      <c r="L285" s="15"/>
      <c r="M285" s="15"/>
      <c r="N285" s="16"/>
    </row>
    <row r="286" spans="1:14" ht="45" customHeight="1" x14ac:dyDescent="0.15">
      <c r="A286" s="9" t="s">
        <v>500</v>
      </c>
      <c r="B286" s="9" t="s">
        <v>383</v>
      </c>
      <c r="C286" s="10">
        <v>45194</v>
      </c>
      <c r="D286" s="9" t="s">
        <v>28</v>
      </c>
      <c r="E286" s="11">
        <v>4140001049416</v>
      </c>
      <c r="F286" s="12" t="s">
        <v>22</v>
      </c>
      <c r="G286" s="13"/>
      <c r="H286" s="13">
        <v>49816800</v>
      </c>
      <c r="I286" s="14"/>
      <c r="J286" s="15"/>
      <c r="K286" s="15"/>
      <c r="L286" s="15"/>
      <c r="M286" s="15"/>
      <c r="N286" s="16"/>
    </row>
    <row r="287" spans="1:14" ht="45" customHeight="1" x14ac:dyDescent="0.15">
      <c r="A287" s="9" t="s">
        <v>501</v>
      </c>
      <c r="B287" s="9" t="s">
        <v>383</v>
      </c>
      <c r="C287" s="10">
        <v>45194</v>
      </c>
      <c r="D287" s="9" t="s">
        <v>28</v>
      </c>
      <c r="E287" s="11">
        <v>4140001049416</v>
      </c>
      <c r="F287" s="12" t="s">
        <v>40</v>
      </c>
      <c r="G287" s="13"/>
      <c r="H287" s="13">
        <v>125455000</v>
      </c>
      <c r="I287" s="14"/>
      <c r="J287" s="15"/>
      <c r="K287" s="15"/>
      <c r="L287" s="15"/>
      <c r="M287" s="15"/>
      <c r="N287" s="16"/>
    </row>
    <row r="288" spans="1:14" ht="45" customHeight="1" x14ac:dyDescent="0.15">
      <c r="A288" s="9" t="s">
        <v>530</v>
      </c>
      <c r="B288" s="9" t="s">
        <v>383</v>
      </c>
      <c r="C288" s="10">
        <v>45194</v>
      </c>
      <c r="D288" s="9" t="s">
        <v>30</v>
      </c>
      <c r="E288" s="11">
        <v>1140001005719</v>
      </c>
      <c r="F288" s="12" t="s">
        <v>392</v>
      </c>
      <c r="G288" s="13"/>
      <c r="H288" s="13">
        <v>13179100</v>
      </c>
      <c r="I288" s="14"/>
      <c r="J288" s="15"/>
      <c r="K288" s="15"/>
      <c r="L288" s="15"/>
      <c r="M288" s="15"/>
      <c r="N288" s="16"/>
    </row>
    <row r="289" spans="1:14" ht="45" customHeight="1" x14ac:dyDescent="0.15">
      <c r="A289" s="9" t="s">
        <v>531</v>
      </c>
      <c r="B289" s="9" t="s">
        <v>383</v>
      </c>
      <c r="C289" s="10">
        <v>45194</v>
      </c>
      <c r="D289" s="9" t="s">
        <v>34</v>
      </c>
      <c r="E289" s="11">
        <v>8010401050387</v>
      </c>
      <c r="F289" s="12" t="s">
        <v>392</v>
      </c>
      <c r="G289" s="13"/>
      <c r="H289" s="13">
        <v>3199900</v>
      </c>
      <c r="I289" s="14"/>
      <c r="J289" s="15"/>
      <c r="K289" s="15"/>
      <c r="L289" s="15"/>
      <c r="M289" s="15"/>
      <c r="N289" s="16"/>
    </row>
    <row r="290" spans="1:14" ht="45" customHeight="1" x14ac:dyDescent="0.15">
      <c r="A290" s="9" t="s">
        <v>532</v>
      </c>
      <c r="B290" s="9" t="s">
        <v>383</v>
      </c>
      <c r="C290" s="10">
        <v>45194</v>
      </c>
      <c r="D290" s="9" t="s">
        <v>27</v>
      </c>
      <c r="E290" s="11">
        <v>8010401050387</v>
      </c>
      <c r="F290" s="12" t="s">
        <v>381</v>
      </c>
      <c r="G290" s="13"/>
      <c r="H290" s="13">
        <v>10189300</v>
      </c>
      <c r="I290" s="14"/>
      <c r="J290" s="15"/>
      <c r="K290" s="15"/>
      <c r="L290" s="15"/>
      <c r="M290" s="15"/>
      <c r="N290" s="16"/>
    </row>
    <row r="291" spans="1:14" ht="45" customHeight="1" x14ac:dyDescent="0.15">
      <c r="A291" s="9" t="s">
        <v>533</v>
      </c>
      <c r="B291" s="9" t="s">
        <v>383</v>
      </c>
      <c r="C291" s="10">
        <v>45194</v>
      </c>
      <c r="D291" s="9" t="s">
        <v>30</v>
      </c>
      <c r="E291" s="11">
        <v>1140001005719</v>
      </c>
      <c r="F291" s="12" t="s">
        <v>534</v>
      </c>
      <c r="G291" s="13"/>
      <c r="H291" s="13">
        <v>6688000</v>
      </c>
      <c r="I291" s="14"/>
      <c r="J291" s="15"/>
      <c r="K291" s="15"/>
      <c r="L291" s="15"/>
      <c r="M291" s="15"/>
      <c r="N291" s="16"/>
    </row>
    <row r="292" spans="1:14" ht="45" customHeight="1" x14ac:dyDescent="0.15">
      <c r="A292" s="9" t="s">
        <v>535</v>
      </c>
      <c r="B292" s="9" t="s">
        <v>383</v>
      </c>
      <c r="C292" s="10">
        <v>45194</v>
      </c>
      <c r="D292" s="9" t="s">
        <v>30</v>
      </c>
      <c r="E292" s="11">
        <v>1140001005719</v>
      </c>
      <c r="F292" s="12" t="s">
        <v>22</v>
      </c>
      <c r="G292" s="13"/>
      <c r="H292" s="13">
        <v>21190400</v>
      </c>
      <c r="I292" s="14"/>
      <c r="J292" s="15"/>
      <c r="K292" s="15"/>
      <c r="L292" s="15"/>
      <c r="M292" s="15"/>
      <c r="N292" s="16"/>
    </row>
    <row r="293" spans="1:14" ht="45" customHeight="1" x14ac:dyDescent="0.15">
      <c r="A293" s="9" t="s">
        <v>536</v>
      </c>
      <c r="B293" s="9" t="s">
        <v>383</v>
      </c>
      <c r="C293" s="10">
        <v>45194</v>
      </c>
      <c r="D293" s="9" t="s">
        <v>27</v>
      </c>
      <c r="E293" s="11">
        <v>8010401050387</v>
      </c>
      <c r="F293" s="12" t="s">
        <v>381</v>
      </c>
      <c r="G293" s="13"/>
      <c r="H293" s="13">
        <v>9113500</v>
      </c>
      <c r="I293" s="14"/>
      <c r="J293" s="15"/>
      <c r="K293" s="15"/>
      <c r="L293" s="15"/>
      <c r="M293" s="15"/>
      <c r="N293" s="16"/>
    </row>
    <row r="294" spans="1:14" ht="45" customHeight="1" x14ac:dyDescent="0.15">
      <c r="A294" s="9" t="s">
        <v>664</v>
      </c>
      <c r="B294" s="9" t="s">
        <v>383</v>
      </c>
      <c r="C294" s="10">
        <v>45194</v>
      </c>
      <c r="D294" s="9" t="s">
        <v>486</v>
      </c>
      <c r="E294" s="11">
        <v>4010401030574</v>
      </c>
      <c r="F294" s="12" t="s">
        <v>665</v>
      </c>
      <c r="G294" s="13"/>
      <c r="H294" s="13">
        <v>18308400</v>
      </c>
      <c r="I294" s="14"/>
      <c r="J294" s="15"/>
      <c r="K294" s="15"/>
      <c r="L294" s="15"/>
      <c r="M294" s="15"/>
      <c r="N294" s="16"/>
    </row>
    <row r="295" spans="1:14" ht="45" customHeight="1" x14ac:dyDescent="0.15">
      <c r="A295" s="9" t="s">
        <v>398</v>
      </c>
      <c r="B295" s="9" t="s">
        <v>383</v>
      </c>
      <c r="C295" s="10">
        <v>45194</v>
      </c>
      <c r="D295" s="9" t="s">
        <v>486</v>
      </c>
      <c r="E295" s="11">
        <v>4010401030574</v>
      </c>
      <c r="F295" s="12" t="s">
        <v>22</v>
      </c>
      <c r="G295" s="13"/>
      <c r="H295" s="13">
        <v>18209400</v>
      </c>
      <c r="I295" s="14"/>
      <c r="J295" s="15"/>
      <c r="K295" s="15"/>
      <c r="L295" s="15"/>
      <c r="M295" s="15"/>
      <c r="N295" s="16"/>
    </row>
    <row r="296" spans="1:14" ht="45" customHeight="1" x14ac:dyDescent="0.15">
      <c r="A296" s="9" t="s">
        <v>666</v>
      </c>
      <c r="B296" s="9" t="s">
        <v>383</v>
      </c>
      <c r="C296" s="10">
        <v>45194</v>
      </c>
      <c r="D296" s="9" t="s">
        <v>486</v>
      </c>
      <c r="E296" s="11">
        <v>4010401030574</v>
      </c>
      <c r="F296" s="12" t="s">
        <v>22</v>
      </c>
      <c r="G296" s="13"/>
      <c r="H296" s="13">
        <v>3827369</v>
      </c>
      <c r="I296" s="14"/>
      <c r="J296" s="15"/>
      <c r="K296" s="15"/>
      <c r="L296" s="15"/>
      <c r="M296" s="15"/>
      <c r="N296" s="16"/>
    </row>
    <row r="297" spans="1:14" ht="45" customHeight="1" x14ac:dyDescent="0.15">
      <c r="A297" s="9" t="s">
        <v>806</v>
      </c>
      <c r="B297" s="9" t="s">
        <v>383</v>
      </c>
      <c r="C297" s="10">
        <v>45194</v>
      </c>
      <c r="D297" s="9" t="s">
        <v>406</v>
      </c>
      <c r="E297" s="11">
        <v>7010001029485</v>
      </c>
      <c r="F297" s="12" t="s">
        <v>404</v>
      </c>
      <c r="G297" s="13">
        <v>39909100</v>
      </c>
      <c r="H297" s="13">
        <v>39842000</v>
      </c>
      <c r="I297" s="14">
        <v>0.998</v>
      </c>
      <c r="J297" s="15"/>
      <c r="K297" s="15"/>
      <c r="L297" s="15"/>
      <c r="M297" s="15"/>
      <c r="N297" s="16"/>
    </row>
    <row r="298" spans="1:14" ht="45" customHeight="1" x14ac:dyDescent="0.15">
      <c r="A298" s="9" t="s">
        <v>886</v>
      </c>
      <c r="B298" s="9" t="s">
        <v>383</v>
      </c>
      <c r="C298" s="10">
        <v>45194</v>
      </c>
      <c r="D298" s="9" t="s">
        <v>406</v>
      </c>
      <c r="E298" s="11">
        <v>7010001029485</v>
      </c>
      <c r="F298" s="12" t="s">
        <v>404</v>
      </c>
      <c r="G298" s="13"/>
      <c r="H298" s="13">
        <v>44704000</v>
      </c>
      <c r="I298" s="14"/>
      <c r="J298" s="15"/>
      <c r="K298" s="15"/>
      <c r="L298" s="15"/>
      <c r="M298" s="15"/>
      <c r="N298" s="16"/>
    </row>
    <row r="299" spans="1:14" ht="45" customHeight="1" x14ac:dyDescent="0.15">
      <c r="A299" s="9" t="s">
        <v>887</v>
      </c>
      <c r="B299" s="9" t="s">
        <v>383</v>
      </c>
      <c r="C299" s="10">
        <v>45194</v>
      </c>
      <c r="D299" s="9" t="s">
        <v>402</v>
      </c>
      <c r="E299" s="11">
        <v>1010001020185</v>
      </c>
      <c r="F299" s="12" t="s">
        <v>414</v>
      </c>
      <c r="G299" s="13">
        <v>31666800</v>
      </c>
      <c r="H299" s="13">
        <v>31658000</v>
      </c>
      <c r="I299" s="14">
        <v>0.999</v>
      </c>
      <c r="J299" s="15"/>
      <c r="K299" s="15"/>
      <c r="L299" s="15"/>
      <c r="M299" s="15"/>
      <c r="N299" s="16"/>
    </row>
    <row r="300" spans="1:14" ht="45" customHeight="1" x14ac:dyDescent="0.15">
      <c r="A300" s="9" t="s">
        <v>888</v>
      </c>
      <c r="B300" s="9" t="s">
        <v>383</v>
      </c>
      <c r="C300" s="10">
        <v>45194</v>
      </c>
      <c r="D300" s="9" t="s">
        <v>427</v>
      </c>
      <c r="E300" s="11">
        <v>5010401053632</v>
      </c>
      <c r="F300" s="12" t="s">
        <v>423</v>
      </c>
      <c r="G300" s="13"/>
      <c r="H300" s="13">
        <v>31966000</v>
      </c>
      <c r="I300" s="14"/>
      <c r="J300" s="15"/>
      <c r="K300" s="15"/>
      <c r="L300" s="15"/>
      <c r="M300" s="15"/>
      <c r="N300" s="16"/>
    </row>
    <row r="301" spans="1:14" ht="45" customHeight="1" x14ac:dyDescent="0.15">
      <c r="A301" s="9" t="s">
        <v>629</v>
      </c>
      <c r="B301" s="9" t="s">
        <v>383</v>
      </c>
      <c r="C301" s="10">
        <v>45194</v>
      </c>
      <c r="D301" s="9" t="s">
        <v>406</v>
      </c>
      <c r="E301" s="11">
        <v>7010001029485</v>
      </c>
      <c r="F301" s="12" t="s">
        <v>434</v>
      </c>
      <c r="G301" s="13">
        <v>9302700</v>
      </c>
      <c r="H301" s="13">
        <v>9282900</v>
      </c>
      <c r="I301" s="14">
        <v>0.997</v>
      </c>
      <c r="J301" s="15"/>
      <c r="K301" s="15"/>
      <c r="L301" s="15"/>
      <c r="M301" s="15"/>
      <c r="N301" s="16"/>
    </row>
    <row r="302" spans="1:14" ht="45" customHeight="1" x14ac:dyDescent="0.15">
      <c r="A302" s="9" t="s">
        <v>452</v>
      </c>
      <c r="B302" s="9" t="s">
        <v>383</v>
      </c>
      <c r="C302" s="10">
        <v>45195</v>
      </c>
      <c r="D302" s="9" t="s">
        <v>30</v>
      </c>
      <c r="E302" s="11">
        <v>1140001005719</v>
      </c>
      <c r="F302" s="12" t="s">
        <v>453</v>
      </c>
      <c r="G302" s="13"/>
      <c r="H302" s="13">
        <v>3996102000</v>
      </c>
      <c r="I302" s="14"/>
      <c r="J302" s="15"/>
      <c r="K302" s="15"/>
      <c r="L302" s="15"/>
      <c r="M302" s="15"/>
      <c r="N302" s="16"/>
    </row>
    <row r="303" spans="1:14" ht="45" customHeight="1" x14ac:dyDescent="0.15">
      <c r="A303" s="9" t="s">
        <v>454</v>
      </c>
      <c r="B303" s="9" t="s">
        <v>383</v>
      </c>
      <c r="C303" s="10">
        <v>45195</v>
      </c>
      <c r="D303" s="9" t="s">
        <v>30</v>
      </c>
      <c r="E303" s="11">
        <v>1140001005719</v>
      </c>
      <c r="F303" s="12" t="s">
        <v>455</v>
      </c>
      <c r="G303" s="13"/>
      <c r="H303" s="13">
        <v>2405785800</v>
      </c>
      <c r="I303" s="14"/>
      <c r="J303" s="15"/>
      <c r="K303" s="15"/>
      <c r="L303" s="15"/>
      <c r="M303" s="15"/>
      <c r="N303" s="16"/>
    </row>
    <row r="304" spans="1:14" ht="45" customHeight="1" x14ac:dyDescent="0.15">
      <c r="A304" s="9" t="s">
        <v>391</v>
      </c>
      <c r="B304" s="9" t="s">
        <v>383</v>
      </c>
      <c r="C304" s="10">
        <v>45195</v>
      </c>
      <c r="D304" s="9" t="s">
        <v>33</v>
      </c>
      <c r="E304" s="11">
        <v>2010401054443</v>
      </c>
      <c r="F304" s="12" t="s">
        <v>40</v>
      </c>
      <c r="G304" s="13"/>
      <c r="H304" s="13">
        <v>15081000</v>
      </c>
      <c r="I304" s="14"/>
      <c r="J304" s="15"/>
      <c r="K304" s="15"/>
      <c r="L304" s="15"/>
      <c r="M304" s="15"/>
      <c r="N304" s="16"/>
    </row>
    <row r="305" spans="1:14" ht="45" customHeight="1" x14ac:dyDescent="0.15">
      <c r="A305" s="9" t="s">
        <v>459</v>
      </c>
      <c r="B305" s="9" t="s">
        <v>383</v>
      </c>
      <c r="C305" s="10">
        <v>45195</v>
      </c>
      <c r="D305" s="9" t="s">
        <v>25</v>
      </c>
      <c r="E305" s="11">
        <v>6130001021068</v>
      </c>
      <c r="F305" s="12" t="s">
        <v>22</v>
      </c>
      <c r="G305" s="13"/>
      <c r="H305" s="13">
        <v>3274700</v>
      </c>
      <c r="I305" s="14"/>
      <c r="J305" s="15"/>
      <c r="K305" s="15"/>
      <c r="L305" s="15"/>
      <c r="M305" s="15"/>
      <c r="N305" s="16"/>
    </row>
    <row r="306" spans="1:14" ht="45" customHeight="1" x14ac:dyDescent="0.15">
      <c r="A306" s="9" t="s">
        <v>537</v>
      </c>
      <c r="B306" s="9" t="s">
        <v>383</v>
      </c>
      <c r="C306" s="10">
        <v>45195</v>
      </c>
      <c r="D306" s="9" t="s">
        <v>30</v>
      </c>
      <c r="E306" s="11">
        <v>1140001005719</v>
      </c>
      <c r="F306" s="12" t="s">
        <v>392</v>
      </c>
      <c r="G306" s="13"/>
      <c r="H306" s="13">
        <v>115016000</v>
      </c>
      <c r="I306" s="14"/>
      <c r="J306" s="15"/>
      <c r="K306" s="15"/>
      <c r="L306" s="15"/>
      <c r="M306" s="15"/>
      <c r="N306" s="16"/>
    </row>
    <row r="307" spans="1:14" ht="45" customHeight="1" x14ac:dyDescent="0.15">
      <c r="A307" s="9" t="s">
        <v>538</v>
      </c>
      <c r="B307" s="9" t="s">
        <v>383</v>
      </c>
      <c r="C307" s="10">
        <v>45195</v>
      </c>
      <c r="D307" s="9" t="s">
        <v>30</v>
      </c>
      <c r="E307" s="11">
        <v>1140001005719</v>
      </c>
      <c r="F307" s="12" t="s">
        <v>392</v>
      </c>
      <c r="G307" s="13"/>
      <c r="H307" s="13">
        <v>4392300</v>
      </c>
      <c r="I307" s="14"/>
      <c r="J307" s="15"/>
      <c r="K307" s="15"/>
      <c r="L307" s="15"/>
      <c r="M307" s="15"/>
      <c r="N307" s="16"/>
    </row>
    <row r="308" spans="1:14" ht="45" customHeight="1" x14ac:dyDescent="0.15">
      <c r="A308" s="9" t="s">
        <v>539</v>
      </c>
      <c r="B308" s="9" t="s">
        <v>383</v>
      </c>
      <c r="C308" s="10">
        <v>45195</v>
      </c>
      <c r="D308" s="9" t="s">
        <v>30</v>
      </c>
      <c r="E308" s="11">
        <v>1140001005719</v>
      </c>
      <c r="F308" s="12" t="s">
        <v>22</v>
      </c>
      <c r="G308" s="13"/>
      <c r="H308" s="13">
        <v>8572300</v>
      </c>
      <c r="I308" s="14"/>
      <c r="J308" s="15"/>
      <c r="K308" s="15"/>
      <c r="L308" s="15"/>
      <c r="M308" s="15"/>
      <c r="N308" s="16"/>
    </row>
    <row r="309" spans="1:14" ht="45" customHeight="1" x14ac:dyDescent="0.15">
      <c r="A309" s="9" t="s">
        <v>540</v>
      </c>
      <c r="B309" s="9" t="s">
        <v>383</v>
      </c>
      <c r="C309" s="10">
        <v>45195</v>
      </c>
      <c r="D309" s="9" t="s">
        <v>30</v>
      </c>
      <c r="E309" s="11">
        <v>1140001005719</v>
      </c>
      <c r="F309" s="12" t="s">
        <v>392</v>
      </c>
      <c r="G309" s="13"/>
      <c r="H309" s="13">
        <v>27695800</v>
      </c>
      <c r="I309" s="14"/>
      <c r="J309" s="15"/>
      <c r="K309" s="15"/>
      <c r="L309" s="15"/>
      <c r="M309" s="15"/>
      <c r="N309" s="16"/>
    </row>
    <row r="310" spans="1:14" ht="45" customHeight="1" x14ac:dyDescent="0.15">
      <c r="A310" s="9" t="s">
        <v>541</v>
      </c>
      <c r="B310" s="9" t="s">
        <v>383</v>
      </c>
      <c r="C310" s="10">
        <v>45195</v>
      </c>
      <c r="D310" s="9" t="s">
        <v>30</v>
      </c>
      <c r="E310" s="11">
        <v>1140001005719</v>
      </c>
      <c r="F310" s="12" t="s">
        <v>392</v>
      </c>
      <c r="G310" s="13"/>
      <c r="H310" s="13">
        <v>2874300</v>
      </c>
      <c r="I310" s="14"/>
      <c r="J310" s="15"/>
      <c r="K310" s="15"/>
      <c r="L310" s="15"/>
      <c r="M310" s="15"/>
      <c r="N310" s="16"/>
    </row>
    <row r="311" spans="1:14" ht="45" customHeight="1" x14ac:dyDescent="0.15">
      <c r="A311" s="9" t="s">
        <v>542</v>
      </c>
      <c r="B311" s="9" t="s">
        <v>383</v>
      </c>
      <c r="C311" s="10">
        <v>45195</v>
      </c>
      <c r="D311" s="9" t="s">
        <v>30</v>
      </c>
      <c r="E311" s="11">
        <v>1140001005719</v>
      </c>
      <c r="F311" s="12" t="s">
        <v>518</v>
      </c>
      <c r="G311" s="13"/>
      <c r="H311" s="13">
        <v>4043600</v>
      </c>
      <c r="I311" s="14"/>
      <c r="J311" s="15"/>
      <c r="K311" s="15"/>
      <c r="L311" s="15"/>
      <c r="M311" s="15"/>
      <c r="N311" s="16"/>
    </row>
    <row r="312" spans="1:14" ht="45" customHeight="1" x14ac:dyDescent="0.15">
      <c r="A312" s="9" t="s">
        <v>543</v>
      </c>
      <c r="B312" s="9" t="s">
        <v>383</v>
      </c>
      <c r="C312" s="10">
        <v>45195</v>
      </c>
      <c r="D312" s="9" t="s">
        <v>30</v>
      </c>
      <c r="E312" s="11">
        <v>1140001005719</v>
      </c>
      <c r="F312" s="12" t="s">
        <v>518</v>
      </c>
      <c r="G312" s="13"/>
      <c r="H312" s="13">
        <v>29602100</v>
      </c>
      <c r="I312" s="14"/>
      <c r="J312" s="15"/>
      <c r="K312" s="15"/>
      <c r="L312" s="15"/>
      <c r="M312" s="15"/>
      <c r="N312" s="16"/>
    </row>
    <row r="313" spans="1:14" ht="45" customHeight="1" x14ac:dyDescent="0.15">
      <c r="A313" s="9" t="s">
        <v>667</v>
      </c>
      <c r="B313" s="9" t="s">
        <v>383</v>
      </c>
      <c r="C313" s="10">
        <v>45195</v>
      </c>
      <c r="D313" s="9" t="s">
        <v>28</v>
      </c>
      <c r="E313" s="11">
        <v>4140001049416</v>
      </c>
      <c r="F313" s="12" t="s">
        <v>400</v>
      </c>
      <c r="G313" s="13"/>
      <c r="H313" s="13">
        <v>133790800</v>
      </c>
      <c r="I313" s="14"/>
      <c r="J313" s="15"/>
      <c r="K313" s="15"/>
      <c r="L313" s="15"/>
      <c r="M313" s="15"/>
      <c r="N313" s="16"/>
    </row>
    <row r="314" spans="1:14" ht="45" customHeight="1" x14ac:dyDescent="0.15">
      <c r="A314" s="9" t="s">
        <v>389</v>
      </c>
      <c r="B314" s="9" t="s">
        <v>383</v>
      </c>
      <c r="C314" s="10">
        <v>45195</v>
      </c>
      <c r="D314" s="9" t="s">
        <v>28</v>
      </c>
      <c r="E314" s="11">
        <v>4140001049416</v>
      </c>
      <c r="F314" s="12" t="s">
        <v>392</v>
      </c>
      <c r="G314" s="13"/>
      <c r="H314" s="13">
        <v>57112000</v>
      </c>
      <c r="I314" s="14"/>
      <c r="J314" s="15"/>
      <c r="K314" s="15"/>
      <c r="L314" s="15"/>
      <c r="M314" s="15"/>
      <c r="N314" s="16"/>
    </row>
    <row r="315" spans="1:14" ht="45" customHeight="1" x14ac:dyDescent="0.15">
      <c r="A315" s="9" t="s">
        <v>668</v>
      </c>
      <c r="B315" s="9" t="s">
        <v>383</v>
      </c>
      <c r="C315" s="10">
        <v>45195</v>
      </c>
      <c r="D315" s="9" t="s">
        <v>28</v>
      </c>
      <c r="E315" s="11">
        <v>4140001049416</v>
      </c>
      <c r="F315" s="12" t="s">
        <v>392</v>
      </c>
      <c r="G315" s="13"/>
      <c r="H315" s="13">
        <v>14846700</v>
      </c>
      <c r="I315" s="14"/>
      <c r="J315" s="15"/>
      <c r="K315" s="15"/>
      <c r="L315" s="15"/>
      <c r="M315" s="15"/>
      <c r="N315" s="16"/>
    </row>
    <row r="316" spans="1:14" ht="45" customHeight="1" x14ac:dyDescent="0.15">
      <c r="A316" s="9" t="s">
        <v>399</v>
      </c>
      <c r="B316" s="9" t="s">
        <v>383</v>
      </c>
      <c r="C316" s="10">
        <v>45195</v>
      </c>
      <c r="D316" s="9" t="s">
        <v>28</v>
      </c>
      <c r="E316" s="11">
        <v>4140001049416</v>
      </c>
      <c r="F316" s="12" t="s">
        <v>392</v>
      </c>
      <c r="G316" s="13"/>
      <c r="H316" s="13">
        <v>164231100</v>
      </c>
      <c r="I316" s="14"/>
      <c r="J316" s="15"/>
      <c r="K316" s="15"/>
      <c r="L316" s="15"/>
      <c r="M316" s="15"/>
      <c r="N316" s="16"/>
    </row>
    <row r="317" spans="1:14" ht="45" customHeight="1" x14ac:dyDescent="0.15">
      <c r="A317" s="9" t="s">
        <v>669</v>
      </c>
      <c r="B317" s="9" t="s">
        <v>383</v>
      </c>
      <c r="C317" s="10">
        <v>45195</v>
      </c>
      <c r="D317" s="9" t="s">
        <v>28</v>
      </c>
      <c r="E317" s="11">
        <v>4140001049416</v>
      </c>
      <c r="F317" s="12" t="s">
        <v>400</v>
      </c>
      <c r="G317" s="13"/>
      <c r="H317" s="13">
        <v>30555800</v>
      </c>
      <c r="I317" s="14"/>
      <c r="J317" s="15"/>
      <c r="K317" s="15"/>
      <c r="L317" s="15"/>
      <c r="M317" s="15"/>
      <c r="N317" s="16"/>
    </row>
    <row r="318" spans="1:14" ht="45" customHeight="1" x14ac:dyDescent="0.15">
      <c r="A318" s="9" t="s">
        <v>889</v>
      </c>
      <c r="B318" s="9" t="s">
        <v>383</v>
      </c>
      <c r="C318" s="10">
        <v>45195</v>
      </c>
      <c r="D318" s="9" t="s">
        <v>706</v>
      </c>
      <c r="E318" s="11">
        <v>9010401021742</v>
      </c>
      <c r="F318" s="12" t="s">
        <v>890</v>
      </c>
      <c r="G318" s="13"/>
      <c r="H318" s="13">
        <v>457006000</v>
      </c>
      <c r="I318" s="14"/>
      <c r="J318" s="15"/>
      <c r="K318" s="15"/>
      <c r="L318" s="15"/>
      <c r="M318" s="15"/>
      <c r="N318" s="16"/>
    </row>
    <row r="319" spans="1:14" ht="45" customHeight="1" x14ac:dyDescent="0.15">
      <c r="A319" s="9" t="s">
        <v>456</v>
      </c>
      <c r="B319" s="9" t="s">
        <v>383</v>
      </c>
      <c r="C319" s="10">
        <v>45196</v>
      </c>
      <c r="D319" s="9" t="s">
        <v>27</v>
      </c>
      <c r="E319" s="11">
        <v>8010401050387</v>
      </c>
      <c r="F319" s="12" t="s">
        <v>381</v>
      </c>
      <c r="G319" s="13"/>
      <c r="H319" s="13">
        <v>1648900</v>
      </c>
      <c r="I319" s="14"/>
      <c r="J319" s="15"/>
      <c r="K319" s="15"/>
      <c r="L319" s="15"/>
      <c r="M319" s="15"/>
      <c r="N319" s="16"/>
    </row>
    <row r="320" spans="1:14" ht="45" customHeight="1" x14ac:dyDescent="0.15">
      <c r="A320" s="9" t="s">
        <v>497</v>
      </c>
      <c r="B320" s="9" t="s">
        <v>383</v>
      </c>
      <c r="C320" s="10">
        <v>45196</v>
      </c>
      <c r="D320" s="9" t="s">
        <v>469</v>
      </c>
      <c r="E320" s="11">
        <v>8010401007296</v>
      </c>
      <c r="F320" s="12" t="s">
        <v>40</v>
      </c>
      <c r="G320" s="13"/>
      <c r="H320" s="13">
        <v>41632800</v>
      </c>
      <c r="I320" s="14"/>
      <c r="J320" s="15"/>
      <c r="K320" s="15"/>
      <c r="L320" s="15"/>
      <c r="M320" s="15"/>
      <c r="N320" s="16"/>
    </row>
    <row r="321" spans="1:14" ht="45" customHeight="1" x14ac:dyDescent="0.15">
      <c r="A321" s="9" t="s">
        <v>497</v>
      </c>
      <c r="B321" s="9" t="s">
        <v>383</v>
      </c>
      <c r="C321" s="10">
        <v>45196</v>
      </c>
      <c r="D321" s="9" t="s">
        <v>469</v>
      </c>
      <c r="E321" s="11">
        <v>8010401007296</v>
      </c>
      <c r="F321" s="12" t="s">
        <v>40</v>
      </c>
      <c r="G321" s="13"/>
      <c r="H321" s="13">
        <v>40750600</v>
      </c>
      <c r="I321" s="14"/>
      <c r="J321" s="15"/>
      <c r="K321" s="15"/>
      <c r="L321" s="15"/>
      <c r="M321" s="15"/>
      <c r="N321" s="16"/>
    </row>
    <row r="322" spans="1:14" ht="45" customHeight="1" x14ac:dyDescent="0.15">
      <c r="A322" s="9" t="s">
        <v>502</v>
      </c>
      <c r="B322" s="9" t="s">
        <v>383</v>
      </c>
      <c r="C322" s="10">
        <v>45196</v>
      </c>
      <c r="D322" s="9" t="s">
        <v>24</v>
      </c>
      <c r="E322" s="11">
        <v>3010001142283</v>
      </c>
      <c r="F322" s="12" t="s">
        <v>22</v>
      </c>
      <c r="G322" s="13"/>
      <c r="H322" s="13">
        <v>3435300</v>
      </c>
      <c r="I322" s="14"/>
      <c r="J322" s="15"/>
      <c r="K322" s="15"/>
      <c r="L322" s="15"/>
      <c r="M322" s="15"/>
      <c r="N322" s="16"/>
    </row>
    <row r="323" spans="1:14" ht="45" customHeight="1" x14ac:dyDescent="0.15">
      <c r="A323" s="9" t="s">
        <v>503</v>
      </c>
      <c r="B323" s="9" t="s">
        <v>383</v>
      </c>
      <c r="C323" s="10">
        <v>45196</v>
      </c>
      <c r="D323" s="9" t="s">
        <v>33</v>
      </c>
      <c r="E323" s="11">
        <v>2010401054443</v>
      </c>
      <c r="F323" s="12" t="s">
        <v>504</v>
      </c>
      <c r="G323" s="13"/>
      <c r="H323" s="13">
        <v>13805000</v>
      </c>
      <c r="I323" s="14"/>
      <c r="J323" s="15"/>
      <c r="K323" s="15"/>
      <c r="L323" s="15"/>
      <c r="M323" s="15"/>
      <c r="N323" s="16"/>
    </row>
    <row r="324" spans="1:14" ht="45" customHeight="1" x14ac:dyDescent="0.15">
      <c r="A324" s="9" t="s">
        <v>544</v>
      </c>
      <c r="B324" s="9" t="s">
        <v>383</v>
      </c>
      <c r="C324" s="10">
        <v>45196</v>
      </c>
      <c r="D324" s="9" t="s">
        <v>34</v>
      </c>
      <c r="E324" s="11">
        <v>8010401050387</v>
      </c>
      <c r="F324" s="12" t="s">
        <v>545</v>
      </c>
      <c r="G324" s="13"/>
      <c r="H324" s="13">
        <v>50844200</v>
      </c>
      <c r="I324" s="14"/>
      <c r="J324" s="15"/>
      <c r="K324" s="15"/>
      <c r="L324" s="15"/>
      <c r="M324" s="15"/>
      <c r="N324" s="16"/>
    </row>
    <row r="325" spans="1:14" ht="45" customHeight="1" x14ac:dyDescent="0.15">
      <c r="A325" s="9" t="s">
        <v>546</v>
      </c>
      <c r="B325" s="9" t="s">
        <v>383</v>
      </c>
      <c r="C325" s="10">
        <v>45196</v>
      </c>
      <c r="D325" s="9" t="s">
        <v>30</v>
      </c>
      <c r="E325" s="11">
        <v>1140001005719</v>
      </c>
      <c r="F325" s="12" t="s">
        <v>547</v>
      </c>
      <c r="G325" s="13"/>
      <c r="H325" s="13">
        <v>250591000</v>
      </c>
      <c r="I325" s="14"/>
      <c r="J325" s="15"/>
      <c r="K325" s="15"/>
      <c r="L325" s="15"/>
      <c r="M325" s="15"/>
      <c r="N325" s="16"/>
    </row>
    <row r="326" spans="1:14" ht="45" customHeight="1" x14ac:dyDescent="0.15">
      <c r="A326" s="9" t="s">
        <v>548</v>
      </c>
      <c r="B326" s="9" t="s">
        <v>383</v>
      </c>
      <c r="C326" s="10">
        <v>45196</v>
      </c>
      <c r="D326" s="9" t="s">
        <v>34</v>
      </c>
      <c r="E326" s="11">
        <v>8010401050387</v>
      </c>
      <c r="F326" s="12" t="s">
        <v>549</v>
      </c>
      <c r="G326" s="13"/>
      <c r="H326" s="13">
        <v>32138700</v>
      </c>
      <c r="I326" s="14"/>
      <c r="J326" s="15"/>
      <c r="K326" s="15"/>
      <c r="L326" s="15"/>
      <c r="M326" s="15"/>
      <c r="N326" s="16"/>
    </row>
    <row r="327" spans="1:14" ht="45" customHeight="1" x14ac:dyDescent="0.15">
      <c r="A327" s="9" t="s">
        <v>550</v>
      </c>
      <c r="B327" s="9" t="s">
        <v>383</v>
      </c>
      <c r="C327" s="10">
        <v>45196</v>
      </c>
      <c r="D327" s="9" t="s">
        <v>30</v>
      </c>
      <c r="E327" s="11">
        <v>1140001005719</v>
      </c>
      <c r="F327" s="12" t="s">
        <v>22</v>
      </c>
      <c r="G327" s="13"/>
      <c r="H327" s="13">
        <v>23552100</v>
      </c>
      <c r="I327" s="14"/>
      <c r="J327" s="15"/>
      <c r="K327" s="15"/>
      <c r="L327" s="15"/>
      <c r="M327" s="15"/>
      <c r="N327" s="16"/>
    </row>
    <row r="328" spans="1:14" ht="45" customHeight="1" x14ac:dyDescent="0.15">
      <c r="A328" s="9" t="s">
        <v>551</v>
      </c>
      <c r="B328" s="9" t="s">
        <v>383</v>
      </c>
      <c r="C328" s="10">
        <v>45196</v>
      </c>
      <c r="D328" s="9" t="s">
        <v>30</v>
      </c>
      <c r="E328" s="11">
        <v>1140001005719</v>
      </c>
      <c r="F328" s="12" t="s">
        <v>22</v>
      </c>
      <c r="G328" s="13"/>
      <c r="H328" s="13">
        <v>46262700</v>
      </c>
      <c r="I328" s="14"/>
      <c r="J328" s="15"/>
      <c r="K328" s="15"/>
      <c r="L328" s="15"/>
      <c r="M328" s="15"/>
      <c r="N328" s="16"/>
    </row>
    <row r="329" spans="1:14" ht="45" customHeight="1" x14ac:dyDescent="0.15">
      <c r="A329" s="9" t="s">
        <v>552</v>
      </c>
      <c r="B329" s="9" t="s">
        <v>383</v>
      </c>
      <c r="C329" s="10">
        <v>45196</v>
      </c>
      <c r="D329" s="9" t="s">
        <v>30</v>
      </c>
      <c r="E329" s="11">
        <v>1140001005719</v>
      </c>
      <c r="F329" s="12" t="s">
        <v>553</v>
      </c>
      <c r="G329" s="13"/>
      <c r="H329" s="13">
        <v>8815400</v>
      </c>
      <c r="I329" s="14"/>
      <c r="J329" s="15"/>
      <c r="K329" s="15"/>
      <c r="L329" s="15"/>
      <c r="M329" s="15"/>
      <c r="N329" s="16"/>
    </row>
    <row r="330" spans="1:14" ht="45" customHeight="1" x14ac:dyDescent="0.15">
      <c r="A330" s="9" t="s">
        <v>554</v>
      </c>
      <c r="B330" s="9" t="s">
        <v>383</v>
      </c>
      <c r="C330" s="10">
        <v>45196</v>
      </c>
      <c r="D330" s="9" t="s">
        <v>30</v>
      </c>
      <c r="E330" s="11">
        <v>1140001005719</v>
      </c>
      <c r="F330" s="12" t="s">
        <v>555</v>
      </c>
      <c r="G330" s="13"/>
      <c r="H330" s="13">
        <v>92508900</v>
      </c>
      <c r="I330" s="14"/>
      <c r="J330" s="15"/>
      <c r="K330" s="15"/>
      <c r="L330" s="15"/>
      <c r="M330" s="15"/>
      <c r="N330" s="16"/>
    </row>
    <row r="331" spans="1:14" ht="45" customHeight="1" x14ac:dyDescent="0.15">
      <c r="A331" s="9" t="s">
        <v>556</v>
      </c>
      <c r="B331" s="9" t="s">
        <v>383</v>
      </c>
      <c r="C331" s="10">
        <v>45196</v>
      </c>
      <c r="D331" s="9" t="s">
        <v>30</v>
      </c>
      <c r="E331" s="11">
        <v>1140001005719</v>
      </c>
      <c r="F331" s="12" t="s">
        <v>392</v>
      </c>
      <c r="G331" s="13"/>
      <c r="H331" s="13">
        <v>3912700</v>
      </c>
      <c r="I331" s="14"/>
      <c r="J331" s="15"/>
      <c r="K331" s="15"/>
      <c r="L331" s="15"/>
      <c r="M331" s="15"/>
      <c r="N331" s="16"/>
    </row>
    <row r="332" spans="1:14" ht="45" customHeight="1" x14ac:dyDescent="0.15">
      <c r="A332" s="9" t="s">
        <v>557</v>
      </c>
      <c r="B332" s="9" t="s">
        <v>383</v>
      </c>
      <c r="C332" s="10">
        <v>45196</v>
      </c>
      <c r="D332" s="9" t="s">
        <v>30</v>
      </c>
      <c r="E332" s="11">
        <v>1140001005719</v>
      </c>
      <c r="F332" s="12" t="s">
        <v>22</v>
      </c>
      <c r="G332" s="13"/>
      <c r="H332" s="13">
        <v>15339500</v>
      </c>
      <c r="I332" s="14"/>
      <c r="J332" s="15"/>
      <c r="K332" s="15"/>
      <c r="L332" s="15"/>
      <c r="M332" s="15"/>
      <c r="N332" s="16"/>
    </row>
    <row r="333" spans="1:14" ht="45" customHeight="1" x14ac:dyDescent="0.15">
      <c r="A333" s="9" t="s">
        <v>670</v>
      </c>
      <c r="B333" s="9" t="s">
        <v>383</v>
      </c>
      <c r="C333" s="10">
        <v>45196</v>
      </c>
      <c r="D333" s="9" t="s">
        <v>671</v>
      </c>
      <c r="E333" s="11">
        <v>7140001034588</v>
      </c>
      <c r="F333" s="12" t="s">
        <v>690</v>
      </c>
      <c r="G333" s="13"/>
      <c r="H333" s="13">
        <v>33394900</v>
      </c>
      <c r="I333" s="14"/>
      <c r="J333" s="15"/>
      <c r="K333" s="15"/>
      <c r="L333" s="15"/>
      <c r="M333" s="15"/>
      <c r="N333" s="16"/>
    </row>
    <row r="334" spans="1:14" ht="45" customHeight="1" x14ac:dyDescent="0.15">
      <c r="A334" s="9" t="s">
        <v>673</v>
      </c>
      <c r="B334" s="9" t="s">
        <v>383</v>
      </c>
      <c r="C334" s="10">
        <v>45196</v>
      </c>
      <c r="D334" s="9" t="s">
        <v>671</v>
      </c>
      <c r="E334" s="11">
        <v>7140001034588</v>
      </c>
      <c r="F334" s="12" t="s">
        <v>690</v>
      </c>
      <c r="G334" s="13"/>
      <c r="H334" s="13">
        <v>8793312</v>
      </c>
      <c r="I334" s="14"/>
      <c r="J334" s="15"/>
      <c r="K334" s="15"/>
      <c r="L334" s="15"/>
      <c r="M334" s="15"/>
      <c r="N334" s="16"/>
    </row>
    <row r="335" spans="1:14" ht="45" customHeight="1" x14ac:dyDescent="0.15">
      <c r="A335" s="9" t="s">
        <v>674</v>
      </c>
      <c r="B335" s="9" t="s">
        <v>383</v>
      </c>
      <c r="C335" s="10">
        <v>45196</v>
      </c>
      <c r="D335" s="9" t="s">
        <v>671</v>
      </c>
      <c r="E335" s="11">
        <v>7140001034588</v>
      </c>
      <c r="F335" s="12" t="s">
        <v>672</v>
      </c>
      <c r="G335" s="13"/>
      <c r="H335" s="13">
        <v>8471100</v>
      </c>
      <c r="I335" s="14"/>
      <c r="J335" s="15"/>
      <c r="K335" s="15"/>
      <c r="L335" s="15"/>
      <c r="M335" s="15"/>
      <c r="N335" s="16"/>
    </row>
    <row r="336" spans="1:14" ht="45" customHeight="1" x14ac:dyDescent="0.15">
      <c r="A336" s="9" t="s">
        <v>675</v>
      </c>
      <c r="B336" s="9" t="s">
        <v>383</v>
      </c>
      <c r="C336" s="10">
        <v>45196</v>
      </c>
      <c r="D336" s="9" t="s">
        <v>469</v>
      </c>
      <c r="E336" s="11">
        <v>8010401007296</v>
      </c>
      <c r="F336" s="12" t="s">
        <v>22</v>
      </c>
      <c r="G336" s="13"/>
      <c r="H336" s="13">
        <v>13332979</v>
      </c>
      <c r="I336" s="14"/>
      <c r="J336" s="15"/>
      <c r="K336" s="15"/>
      <c r="L336" s="15"/>
      <c r="M336" s="15"/>
      <c r="N336" s="16"/>
    </row>
    <row r="337" spans="1:14" ht="45" customHeight="1" x14ac:dyDescent="0.15">
      <c r="A337" s="9" t="s">
        <v>891</v>
      </c>
      <c r="B337" s="9" t="s">
        <v>383</v>
      </c>
      <c r="C337" s="10">
        <v>45196</v>
      </c>
      <c r="D337" s="9" t="s">
        <v>402</v>
      </c>
      <c r="E337" s="11">
        <v>1010001020185</v>
      </c>
      <c r="F337" s="12" t="s">
        <v>403</v>
      </c>
      <c r="G337" s="13">
        <v>1248720000</v>
      </c>
      <c r="H337" s="13">
        <v>1248005000</v>
      </c>
      <c r="I337" s="14">
        <v>0.999</v>
      </c>
      <c r="J337" s="15"/>
      <c r="K337" s="15"/>
      <c r="L337" s="15"/>
      <c r="M337" s="15"/>
      <c r="N337" s="16"/>
    </row>
    <row r="338" spans="1:14" ht="45" customHeight="1" x14ac:dyDescent="0.15">
      <c r="A338" s="9" t="s">
        <v>892</v>
      </c>
      <c r="B338" s="9" t="s">
        <v>383</v>
      </c>
      <c r="C338" s="10">
        <v>45196</v>
      </c>
      <c r="D338" s="9" t="s">
        <v>402</v>
      </c>
      <c r="E338" s="11">
        <v>1010001020185</v>
      </c>
      <c r="F338" s="12" t="s">
        <v>751</v>
      </c>
      <c r="G338" s="13">
        <v>38110600</v>
      </c>
      <c r="H338" s="13">
        <v>38108400</v>
      </c>
      <c r="I338" s="14">
        <v>0.999</v>
      </c>
      <c r="J338" s="15"/>
      <c r="K338" s="15"/>
      <c r="L338" s="15"/>
      <c r="M338" s="15"/>
      <c r="N338" s="16"/>
    </row>
    <row r="339" spans="1:14" ht="45" customHeight="1" x14ac:dyDescent="0.15">
      <c r="A339" s="9" t="s">
        <v>893</v>
      </c>
      <c r="B339" s="9" t="s">
        <v>383</v>
      </c>
      <c r="C339" s="10">
        <v>45196</v>
      </c>
      <c r="D339" s="9" t="s">
        <v>402</v>
      </c>
      <c r="E339" s="11">
        <v>1010001020185</v>
      </c>
      <c r="F339" s="12" t="s">
        <v>751</v>
      </c>
      <c r="G339" s="13">
        <v>24708200</v>
      </c>
      <c r="H339" s="13">
        <v>24701600</v>
      </c>
      <c r="I339" s="14">
        <v>0.999</v>
      </c>
      <c r="J339" s="15"/>
      <c r="K339" s="15"/>
      <c r="L339" s="15"/>
      <c r="M339" s="15"/>
      <c r="N339" s="16"/>
    </row>
    <row r="340" spans="1:14" ht="45" customHeight="1" x14ac:dyDescent="0.15">
      <c r="A340" s="9" t="s">
        <v>894</v>
      </c>
      <c r="B340" s="9" t="s">
        <v>383</v>
      </c>
      <c r="C340" s="10">
        <v>45196</v>
      </c>
      <c r="D340" s="9" t="s">
        <v>416</v>
      </c>
      <c r="E340" s="11">
        <v>6200001007407</v>
      </c>
      <c r="F340" s="12" t="s">
        <v>895</v>
      </c>
      <c r="G340" s="13"/>
      <c r="H340" s="13">
        <v>20487500</v>
      </c>
      <c r="I340" s="14"/>
      <c r="J340" s="15"/>
      <c r="K340" s="15"/>
      <c r="L340" s="15"/>
      <c r="M340" s="15"/>
      <c r="N340" s="16"/>
    </row>
    <row r="341" spans="1:14" ht="45" customHeight="1" x14ac:dyDescent="0.15">
      <c r="A341" s="9" t="s">
        <v>386</v>
      </c>
      <c r="B341" s="9" t="s">
        <v>383</v>
      </c>
      <c r="C341" s="10">
        <v>45197</v>
      </c>
      <c r="D341" s="9" t="s">
        <v>30</v>
      </c>
      <c r="E341" s="11">
        <v>1140001005719</v>
      </c>
      <c r="F341" s="12" t="s">
        <v>382</v>
      </c>
      <c r="G341" s="13"/>
      <c r="H341" s="13">
        <v>169497900</v>
      </c>
      <c r="I341" s="14"/>
      <c r="J341" s="15"/>
      <c r="K341" s="15"/>
      <c r="L341" s="15"/>
      <c r="M341" s="15"/>
      <c r="N341" s="16"/>
    </row>
    <row r="342" spans="1:14" ht="45" customHeight="1" x14ac:dyDescent="0.15">
      <c r="A342" s="9" t="s">
        <v>457</v>
      </c>
      <c r="B342" s="9" t="s">
        <v>383</v>
      </c>
      <c r="C342" s="10">
        <v>45197</v>
      </c>
      <c r="D342" s="9" t="s">
        <v>27</v>
      </c>
      <c r="E342" s="11">
        <v>8010401050387</v>
      </c>
      <c r="F342" s="12" t="s">
        <v>274</v>
      </c>
      <c r="G342" s="13"/>
      <c r="H342" s="13">
        <v>4437400</v>
      </c>
      <c r="I342" s="14"/>
      <c r="J342" s="15"/>
      <c r="K342" s="15"/>
      <c r="L342" s="15"/>
      <c r="M342" s="15"/>
      <c r="N342" s="16"/>
    </row>
    <row r="343" spans="1:14" ht="45" customHeight="1" x14ac:dyDescent="0.15">
      <c r="A343" s="9" t="s">
        <v>458</v>
      </c>
      <c r="B343" s="9" t="s">
        <v>383</v>
      </c>
      <c r="C343" s="10">
        <v>45197</v>
      </c>
      <c r="D343" s="9" t="s">
        <v>30</v>
      </c>
      <c r="E343" s="11">
        <v>1140001005719</v>
      </c>
      <c r="F343" s="12" t="s">
        <v>382</v>
      </c>
      <c r="G343" s="13"/>
      <c r="H343" s="13">
        <v>5210700</v>
      </c>
      <c r="I343" s="14"/>
      <c r="J343" s="15"/>
      <c r="K343" s="15"/>
      <c r="L343" s="15"/>
      <c r="M343" s="15"/>
      <c r="N343" s="16"/>
    </row>
    <row r="344" spans="1:14" ht="45" customHeight="1" x14ac:dyDescent="0.15">
      <c r="A344" s="9" t="s">
        <v>505</v>
      </c>
      <c r="B344" s="9" t="s">
        <v>383</v>
      </c>
      <c r="C344" s="10">
        <v>45197</v>
      </c>
      <c r="D344" s="9" t="s">
        <v>24</v>
      </c>
      <c r="E344" s="11">
        <v>3010001142283</v>
      </c>
      <c r="F344" s="12" t="s">
        <v>475</v>
      </c>
      <c r="G344" s="13"/>
      <c r="H344" s="13">
        <v>8080600</v>
      </c>
      <c r="I344" s="14"/>
      <c r="J344" s="15"/>
      <c r="K344" s="15"/>
      <c r="L344" s="15"/>
      <c r="M344" s="15"/>
      <c r="N344" s="16"/>
    </row>
    <row r="345" spans="1:14" ht="45" customHeight="1" x14ac:dyDescent="0.15">
      <c r="A345" s="9" t="s">
        <v>473</v>
      </c>
      <c r="B345" s="9" t="s">
        <v>383</v>
      </c>
      <c r="C345" s="10">
        <v>45197</v>
      </c>
      <c r="D345" s="9" t="s">
        <v>24</v>
      </c>
      <c r="E345" s="11">
        <v>3010001142283</v>
      </c>
      <c r="F345" s="12" t="s">
        <v>40</v>
      </c>
      <c r="G345" s="13"/>
      <c r="H345" s="13">
        <v>26142600</v>
      </c>
      <c r="I345" s="14"/>
      <c r="J345" s="15"/>
      <c r="K345" s="15"/>
      <c r="L345" s="15"/>
      <c r="M345" s="15"/>
      <c r="N345" s="16"/>
    </row>
    <row r="346" spans="1:14" ht="45" customHeight="1" x14ac:dyDescent="0.15">
      <c r="A346" s="9" t="s">
        <v>506</v>
      </c>
      <c r="B346" s="9" t="s">
        <v>383</v>
      </c>
      <c r="C346" s="10">
        <v>45197</v>
      </c>
      <c r="D346" s="9" t="s">
        <v>33</v>
      </c>
      <c r="E346" s="11">
        <v>2010401054443</v>
      </c>
      <c r="F346" s="12" t="s">
        <v>507</v>
      </c>
      <c r="G346" s="13"/>
      <c r="H346" s="13">
        <v>65560000</v>
      </c>
      <c r="I346" s="14"/>
      <c r="J346" s="15"/>
      <c r="K346" s="15"/>
      <c r="L346" s="15"/>
      <c r="M346" s="15"/>
      <c r="N346" s="16"/>
    </row>
    <row r="347" spans="1:14" ht="45" customHeight="1" x14ac:dyDescent="0.15">
      <c r="A347" s="9" t="s">
        <v>558</v>
      </c>
      <c r="B347" s="9" t="s">
        <v>383</v>
      </c>
      <c r="C347" s="10">
        <v>45197</v>
      </c>
      <c r="D347" s="9" t="s">
        <v>30</v>
      </c>
      <c r="E347" s="11">
        <v>1140001005719</v>
      </c>
      <c r="F347" s="12" t="s">
        <v>392</v>
      </c>
      <c r="G347" s="13"/>
      <c r="H347" s="13">
        <v>41834100</v>
      </c>
      <c r="I347" s="14"/>
      <c r="J347" s="15"/>
      <c r="K347" s="15"/>
      <c r="L347" s="15"/>
      <c r="M347" s="15"/>
      <c r="N347" s="16"/>
    </row>
    <row r="348" spans="1:14" ht="45" customHeight="1" x14ac:dyDescent="0.15">
      <c r="A348" s="9" t="s">
        <v>559</v>
      </c>
      <c r="B348" s="9" t="s">
        <v>383</v>
      </c>
      <c r="C348" s="10">
        <v>45197</v>
      </c>
      <c r="D348" s="9" t="s">
        <v>30</v>
      </c>
      <c r="E348" s="11">
        <v>1140001005719</v>
      </c>
      <c r="F348" s="12" t="s">
        <v>392</v>
      </c>
      <c r="G348" s="13"/>
      <c r="H348" s="13">
        <v>116622000</v>
      </c>
      <c r="I348" s="14"/>
      <c r="J348" s="15"/>
      <c r="K348" s="15"/>
      <c r="L348" s="15"/>
      <c r="M348" s="15"/>
      <c r="N348" s="16"/>
    </row>
    <row r="349" spans="1:14" ht="45" customHeight="1" x14ac:dyDescent="0.15">
      <c r="A349" s="9" t="s">
        <v>560</v>
      </c>
      <c r="B349" s="9" t="s">
        <v>383</v>
      </c>
      <c r="C349" s="10">
        <v>45197</v>
      </c>
      <c r="D349" s="9" t="s">
        <v>30</v>
      </c>
      <c r="E349" s="11">
        <v>1140001005719</v>
      </c>
      <c r="F349" s="12" t="s">
        <v>561</v>
      </c>
      <c r="G349" s="13"/>
      <c r="H349" s="13">
        <v>60630900</v>
      </c>
      <c r="I349" s="14"/>
      <c r="J349" s="15"/>
      <c r="K349" s="15"/>
      <c r="L349" s="15"/>
      <c r="M349" s="15"/>
      <c r="N349" s="16"/>
    </row>
    <row r="350" spans="1:14" ht="45" customHeight="1" x14ac:dyDescent="0.15">
      <c r="A350" s="9" t="s">
        <v>562</v>
      </c>
      <c r="B350" s="9" t="s">
        <v>383</v>
      </c>
      <c r="C350" s="10">
        <v>45197</v>
      </c>
      <c r="D350" s="9" t="s">
        <v>34</v>
      </c>
      <c r="E350" s="11">
        <v>8010401050387</v>
      </c>
      <c r="F350" s="12" t="s">
        <v>22</v>
      </c>
      <c r="G350" s="13"/>
      <c r="H350" s="13">
        <v>33511500</v>
      </c>
      <c r="I350" s="14"/>
      <c r="J350" s="15"/>
      <c r="K350" s="15"/>
      <c r="L350" s="15"/>
      <c r="M350" s="15"/>
      <c r="N350" s="16"/>
    </row>
    <row r="351" spans="1:14" ht="45" customHeight="1" x14ac:dyDescent="0.15">
      <c r="A351" s="9" t="s">
        <v>563</v>
      </c>
      <c r="B351" s="9" t="s">
        <v>383</v>
      </c>
      <c r="C351" s="10">
        <v>45197</v>
      </c>
      <c r="D351" s="9" t="s">
        <v>30</v>
      </c>
      <c r="E351" s="11">
        <v>1140001005719</v>
      </c>
      <c r="F351" s="12" t="s">
        <v>564</v>
      </c>
      <c r="G351" s="13"/>
      <c r="H351" s="13">
        <v>14515600</v>
      </c>
      <c r="I351" s="14"/>
      <c r="J351" s="15"/>
      <c r="K351" s="15"/>
      <c r="L351" s="15"/>
      <c r="M351" s="15"/>
      <c r="N351" s="16"/>
    </row>
    <row r="352" spans="1:14" ht="45" customHeight="1" x14ac:dyDescent="0.15">
      <c r="A352" s="9" t="s">
        <v>565</v>
      </c>
      <c r="B352" s="9" t="s">
        <v>383</v>
      </c>
      <c r="C352" s="10">
        <v>45197</v>
      </c>
      <c r="D352" s="9" t="s">
        <v>27</v>
      </c>
      <c r="E352" s="11">
        <v>8010401050387</v>
      </c>
      <c r="F352" s="12" t="s">
        <v>381</v>
      </c>
      <c r="G352" s="13"/>
      <c r="H352" s="13">
        <v>41523900</v>
      </c>
      <c r="I352" s="14"/>
      <c r="J352" s="15"/>
      <c r="K352" s="15"/>
      <c r="L352" s="15"/>
      <c r="M352" s="15"/>
      <c r="N352" s="16"/>
    </row>
    <row r="353" spans="1:14" ht="45" customHeight="1" x14ac:dyDescent="0.15">
      <c r="A353" s="9" t="s">
        <v>566</v>
      </c>
      <c r="B353" s="9" t="s">
        <v>383</v>
      </c>
      <c r="C353" s="10">
        <v>45197</v>
      </c>
      <c r="D353" s="9" t="s">
        <v>30</v>
      </c>
      <c r="E353" s="11">
        <v>1140001005719</v>
      </c>
      <c r="F353" s="12" t="s">
        <v>22</v>
      </c>
      <c r="G353" s="13"/>
      <c r="H353" s="13">
        <v>15451700</v>
      </c>
      <c r="I353" s="14"/>
      <c r="J353" s="15"/>
      <c r="K353" s="15"/>
      <c r="L353" s="15"/>
      <c r="M353" s="15"/>
      <c r="N353" s="16"/>
    </row>
    <row r="354" spans="1:14" ht="45" customHeight="1" x14ac:dyDescent="0.15">
      <c r="A354" s="9" t="s">
        <v>567</v>
      </c>
      <c r="B354" s="9" t="s">
        <v>383</v>
      </c>
      <c r="C354" s="10">
        <v>45197</v>
      </c>
      <c r="D354" s="9" t="s">
        <v>27</v>
      </c>
      <c r="E354" s="11">
        <v>8010401050387</v>
      </c>
      <c r="F354" s="12" t="s">
        <v>568</v>
      </c>
      <c r="G354" s="13"/>
      <c r="H354" s="13">
        <v>11720500</v>
      </c>
      <c r="I354" s="14"/>
      <c r="J354" s="15"/>
      <c r="K354" s="15"/>
      <c r="L354" s="15"/>
      <c r="M354" s="15"/>
      <c r="N354" s="16"/>
    </row>
    <row r="355" spans="1:14" ht="45" customHeight="1" x14ac:dyDescent="0.15">
      <c r="A355" s="9" t="s">
        <v>569</v>
      </c>
      <c r="B355" s="9" t="s">
        <v>383</v>
      </c>
      <c r="C355" s="10">
        <v>45197</v>
      </c>
      <c r="D355" s="9" t="s">
        <v>27</v>
      </c>
      <c r="E355" s="11">
        <v>8010401050387</v>
      </c>
      <c r="F355" s="12" t="s">
        <v>568</v>
      </c>
      <c r="G355" s="13"/>
      <c r="H355" s="13">
        <v>20467700</v>
      </c>
      <c r="I355" s="14"/>
      <c r="J355" s="15"/>
      <c r="K355" s="15"/>
      <c r="L355" s="15"/>
      <c r="M355" s="15"/>
      <c r="N355" s="16"/>
    </row>
    <row r="356" spans="1:14" ht="45" customHeight="1" x14ac:dyDescent="0.15">
      <c r="A356" s="9" t="s">
        <v>570</v>
      </c>
      <c r="B356" s="9" t="s">
        <v>383</v>
      </c>
      <c r="C356" s="10">
        <v>45197</v>
      </c>
      <c r="D356" s="9" t="s">
        <v>30</v>
      </c>
      <c r="E356" s="11">
        <v>1140001005719</v>
      </c>
      <c r="F356" s="12" t="s">
        <v>571</v>
      </c>
      <c r="G356" s="13"/>
      <c r="H356" s="13">
        <v>31400600</v>
      </c>
      <c r="I356" s="14"/>
      <c r="J356" s="15"/>
      <c r="K356" s="15"/>
      <c r="L356" s="15"/>
      <c r="M356" s="15"/>
      <c r="N356" s="16"/>
    </row>
    <row r="357" spans="1:14" ht="45" customHeight="1" x14ac:dyDescent="0.15">
      <c r="A357" s="9" t="s">
        <v>572</v>
      </c>
      <c r="B357" s="9" t="s">
        <v>383</v>
      </c>
      <c r="C357" s="10">
        <v>45197</v>
      </c>
      <c r="D357" s="9" t="s">
        <v>30</v>
      </c>
      <c r="E357" s="11">
        <v>1140001005719</v>
      </c>
      <c r="F357" s="12" t="s">
        <v>22</v>
      </c>
      <c r="G357" s="13"/>
      <c r="H357" s="13">
        <v>3533200</v>
      </c>
      <c r="I357" s="14"/>
      <c r="J357" s="15"/>
      <c r="K357" s="15"/>
      <c r="L357" s="15"/>
      <c r="M357" s="15"/>
      <c r="N357" s="16"/>
    </row>
    <row r="358" spans="1:14" ht="45" customHeight="1" x14ac:dyDescent="0.15">
      <c r="A358" s="9" t="s">
        <v>573</v>
      </c>
      <c r="B358" s="9" t="s">
        <v>383</v>
      </c>
      <c r="C358" s="10">
        <v>45197</v>
      </c>
      <c r="D358" s="9" t="s">
        <v>27</v>
      </c>
      <c r="E358" s="11">
        <v>8010401050387</v>
      </c>
      <c r="F358" s="12" t="s">
        <v>381</v>
      </c>
      <c r="G358" s="13"/>
      <c r="H358" s="13">
        <v>12733600</v>
      </c>
      <c r="I358" s="14"/>
      <c r="J358" s="15"/>
      <c r="K358" s="15"/>
      <c r="L358" s="15"/>
      <c r="M358" s="15"/>
      <c r="N358" s="16"/>
    </row>
    <row r="359" spans="1:14" ht="45" customHeight="1" x14ac:dyDescent="0.15">
      <c r="A359" s="9" t="s">
        <v>676</v>
      </c>
      <c r="B359" s="9" t="s">
        <v>383</v>
      </c>
      <c r="C359" s="10">
        <v>45197</v>
      </c>
      <c r="D359" s="9" t="s">
        <v>25</v>
      </c>
      <c r="E359" s="11">
        <v>6130001021068</v>
      </c>
      <c r="F359" s="12" t="s">
        <v>22</v>
      </c>
      <c r="G359" s="13"/>
      <c r="H359" s="13">
        <v>120846990</v>
      </c>
      <c r="I359" s="14"/>
      <c r="J359" s="15"/>
      <c r="K359" s="15"/>
      <c r="L359" s="15"/>
      <c r="M359" s="15"/>
      <c r="N359" s="16"/>
    </row>
    <row r="360" spans="1:14" ht="45" customHeight="1" x14ac:dyDescent="0.15">
      <c r="A360" s="9" t="s">
        <v>677</v>
      </c>
      <c r="B360" s="9" t="s">
        <v>383</v>
      </c>
      <c r="C360" s="10">
        <v>45197</v>
      </c>
      <c r="D360" s="9" t="s">
        <v>469</v>
      </c>
      <c r="E360" s="11">
        <v>8010401007296</v>
      </c>
      <c r="F360" s="12" t="s">
        <v>22</v>
      </c>
      <c r="G360" s="13"/>
      <c r="H360" s="13">
        <v>18799000</v>
      </c>
      <c r="I360" s="14"/>
      <c r="J360" s="15"/>
      <c r="K360" s="15"/>
      <c r="L360" s="15"/>
      <c r="M360" s="15"/>
      <c r="N360" s="16"/>
    </row>
    <row r="361" spans="1:14" ht="45" customHeight="1" x14ac:dyDescent="0.15">
      <c r="A361" s="9" t="s">
        <v>678</v>
      </c>
      <c r="B361" s="9" t="s">
        <v>383</v>
      </c>
      <c r="C361" s="10">
        <v>45197</v>
      </c>
      <c r="D361" s="9" t="s">
        <v>25</v>
      </c>
      <c r="E361" s="11">
        <v>6130001021068</v>
      </c>
      <c r="F361" s="12" t="s">
        <v>392</v>
      </c>
      <c r="G361" s="13"/>
      <c r="H361" s="13">
        <v>10474992</v>
      </c>
      <c r="I361" s="14"/>
      <c r="J361" s="15"/>
      <c r="K361" s="15"/>
      <c r="L361" s="15"/>
      <c r="M361" s="15"/>
      <c r="N361" s="16"/>
    </row>
    <row r="362" spans="1:14" ht="45" customHeight="1" x14ac:dyDescent="0.15">
      <c r="A362" s="9" t="s">
        <v>679</v>
      </c>
      <c r="B362" s="9" t="s">
        <v>383</v>
      </c>
      <c r="C362" s="10">
        <v>45197</v>
      </c>
      <c r="D362" s="9" t="s">
        <v>469</v>
      </c>
      <c r="E362" s="11">
        <v>8010401007296</v>
      </c>
      <c r="F362" s="12" t="s">
        <v>392</v>
      </c>
      <c r="G362" s="13"/>
      <c r="H362" s="13">
        <v>897820000</v>
      </c>
      <c r="I362" s="14"/>
      <c r="J362" s="15"/>
      <c r="K362" s="15"/>
      <c r="L362" s="15"/>
      <c r="M362" s="15"/>
      <c r="N362" s="16"/>
    </row>
    <row r="363" spans="1:14" ht="45" customHeight="1" x14ac:dyDescent="0.15">
      <c r="A363" s="9" t="s">
        <v>738</v>
      </c>
      <c r="B363" s="9" t="s">
        <v>383</v>
      </c>
      <c r="C363" s="10">
        <v>45197</v>
      </c>
      <c r="D363" s="9" t="s">
        <v>401</v>
      </c>
      <c r="E363" s="11">
        <v>1010401002840</v>
      </c>
      <c r="F363" s="12" t="s">
        <v>694</v>
      </c>
      <c r="G363" s="13">
        <v>48008400</v>
      </c>
      <c r="H363" s="13">
        <v>47987500</v>
      </c>
      <c r="I363" s="14">
        <v>0.999</v>
      </c>
      <c r="J363" s="15"/>
      <c r="K363" s="15"/>
      <c r="L363" s="15"/>
      <c r="M363" s="15"/>
      <c r="N363" s="16"/>
    </row>
    <row r="364" spans="1:14" ht="45" customHeight="1" x14ac:dyDescent="0.15">
      <c r="A364" s="9" t="s">
        <v>749</v>
      </c>
      <c r="B364" s="9" t="s">
        <v>383</v>
      </c>
      <c r="C364" s="10">
        <v>45197</v>
      </c>
      <c r="D364" s="9" t="s">
        <v>401</v>
      </c>
      <c r="E364" s="11">
        <v>1010401002840</v>
      </c>
      <c r="F364" s="12" t="s">
        <v>694</v>
      </c>
      <c r="G364" s="13">
        <v>98980200</v>
      </c>
      <c r="H364" s="13">
        <v>98972500</v>
      </c>
      <c r="I364" s="14">
        <v>0.999</v>
      </c>
      <c r="J364" s="15"/>
      <c r="K364" s="15"/>
      <c r="L364" s="15"/>
      <c r="M364" s="15"/>
      <c r="N364" s="16"/>
    </row>
    <row r="365" spans="1:14" ht="45" customHeight="1" x14ac:dyDescent="0.15">
      <c r="A365" s="9" t="s">
        <v>800</v>
      </c>
      <c r="B365" s="9" t="s">
        <v>383</v>
      </c>
      <c r="C365" s="10">
        <v>45197</v>
      </c>
      <c r="D365" s="9" t="s">
        <v>401</v>
      </c>
      <c r="E365" s="11">
        <v>1010401002840</v>
      </c>
      <c r="F365" s="12" t="s">
        <v>404</v>
      </c>
      <c r="G365" s="13">
        <v>34225400</v>
      </c>
      <c r="H365" s="13">
        <v>34210000</v>
      </c>
      <c r="I365" s="14">
        <v>0.999</v>
      </c>
      <c r="J365" s="15"/>
      <c r="K365" s="15"/>
      <c r="L365" s="15"/>
      <c r="M365" s="15"/>
      <c r="N365" s="16"/>
    </row>
    <row r="366" spans="1:14" ht="45" customHeight="1" x14ac:dyDescent="0.15">
      <c r="A366" s="9" t="s">
        <v>851</v>
      </c>
      <c r="B366" s="9" t="s">
        <v>383</v>
      </c>
      <c r="C366" s="10">
        <v>45197</v>
      </c>
      <c r="D366" s="9" t="s">
        <v>401</v>
      </c>
      <c r="E366" s="11">
        <v>1010401002840</v>
      </c>
      <c r="F366" s="12" t="s">
        <v>694</v>
      </c>
      <c r="G366" s="13">
        <v>56585100</v>
      </c>
      <c r="H366" s="13">
        <v>56540000</v>
      </c>
      <c r="I366" s="14">
        <v>0.999</v>
      </c>
      <c r="J366" s="15"/>
      <c r="K366" s="15"/>
      <c r="L366" s="15"/>
      <c r="M366" s="15"/>
      <c r="N366" s="16"/>
    </row>
    <row r="367" spans="1:14" ht="45" customHeight="1" x14ac:dyDescent="0.15">
      <c r="A367" s="9" t="s">
        <v>855</v>
      </c>
      <c r="B367" s="9" t="s">
        <v>383</v>
      </c>
      <c r="C367" s="10">
        <v>45197</v>
      </c>
      <c r="D367" s="9" t="s">
        <v>401</v>
      </c>
      <c r="E367" s="11">
        <v>1010401002840</v>
      </c>
      <c r="F367" s="12" t="s">
        <v>856</v>
      </c>
      <c r="G367" s="13">
        <v>304194000</v>
      </c>
      <c r="H367" s="13">
        <v>304194000</v>
      </c>
      <c r="I367" s="14">
        <v>1</v>
      </c>
      <c r="J367" s="15"/>
      <c r="K367" s="15"/>
      <c r="L367" s="15"/>
      <c r="M367" s="15"/>
      <c r="N367" s="16"/>
    </row>
    <row r="368" spans="1:14" ht="45" customHeight="1" x14ac:dyDescent="0.15">
      <c r="A368" s="9" t="s">
        <v>896</v>
      </c>
      <c r="B368" s="9" t="s">
        <v>383</v>
      </c>
      <c r="C368" s="10">
        <v>45197</v>
      </c>
      <c r="D368" s="9" t="s">
        <v>401</v>
      </c>
      <c r="E368" s="11">
        <v>1010401002840</v>
      </c>
      <c r="F368" s="12" t="s">
        <v>694</v>
      </c>
      <c r="G368" s="13"/>
      <c r="H368" s="13">
        <v>46502500</v>
      </c>
      <c r="I368" s="14"/>
      <c r="J368" s="15"/>
      <c r="K368" s="15"/>
      <c r="L368" s="15"/>
      <c r="M368" s="15"/>
      <c r="N368" s="16"/>
    </row>
    <row r="369" spans="1:14" ht="45" customHeight="1" x14ac:dyDescent="0.15">
      <c r="A369" s="9" t="s">
        <v>897</v>
      </c>
      <c r="B369" s="9" t="s">
        <v>383</v>
      </c>
      <c r="C369" s="10">
        <v>45197</v>
      </c>
      <c r="D369" s="9" t="s">
        <v>401</v>
      </c>
      <c r="E369" s="11">
        <v>1010401002840</v>
      </c>
      <c r="F369" s="12" t="s">
        <v>694</v>
      </c>
      <c r="G369" s="13"/>
      <c r="H369" s="13">
        <v>8811000</v>
      </c>
      <c r="I369" s="14"/>
      <c r="J369" s="15"/>
      <c r="K369" s="15"/>
      <c r="L369" s="15"/>
      <c r="M369" s="15"/>
      <c r="N369" s="16"/>
    </row>
    <row r="370" spans="1:14" ht="45" customHeight="1" x14ac:dyDescent="0.15">
      <c r="A370" s="9" t="s">
        <v>898</v>
      </c>
      <c r="B370" s="9" t="s">
        <v>383</v>
      </c>
      <c r="C370" s="10">
        <v>45197</v>
      </c>
      <c r="D370" s="9" t="s">
        <v>401</v>
      </c>
      <c r="E370" s="11">
        <v>1010401002840</v>
      </c>
      <c r="F370" s="12" t="s">
        <v>694</v>
      </c>
      <c r="G370" s="13"/>
      <c r="H370" s="13">
        <v>62452500</v>
      </c>
      <c r="I370" s="14"/>
      <c r="J370" s="15"/>
      <c r="K370" s="15"/>
      <c r="L370" s="15"/>
      <c r="M370" s="15"/>
      <c r="N370" s="16"/>
    </row>
    <row r="371" spans="1:14" ht="45" customHeight="1" x14ac:dyDescent="0.15">
      <c r="A371" s="9" t="s">
        <v>900</v>
      </c>
      <c r="B371" s="9" t="s">
        <v>383</v>
      </c>
      <c r="C371" s="10">
        <v>45197</v>
      </c>
      <c r="D371" s="9" t="s">
        <v>401</v>
      </c>
      <c r="E371" s="11">
        <v>1010401002840</v>
      </c>
      <c r="F371" s="12" t="s">
        <v>404</v>
      </c>
      <c r="G371" s="13"/>
      <c r="H371" s="13">
        <v>42383000</v>
      </c>
      <c r="I371" s="14"/>
      <c r="J371" s="15"/>
      <c r="K371" s="15"/>
      <c r="L371" s="15"/>
      <c r="M371" s="15"/>
      <c r="N371" s="16"/>
    </row>
    <row r="372" spans="1:14" ht="45" customHeight="1" x14ac:dyDescent="0.15">
      <c r="A372" s="9" t="s">
        <v>906</v>
      </c>
      <c r="B372" s="9" t="s">
        <v>383</v>
      </c>
      <c r="C372" s="10">
        <v>45197</v>
      </c>
      <c r="D372" s="9" t="s">
        <v>401</v>
      </c>
      <c r="E372" s="11">
        <v>1010401002840</v>
      </c>
      <c r="F372" s="12" t="s">
        <v>856</v>
      </c>
      <c r="G372" s="13"/>
      <c r="H372" s="13">
        <v>294745000</v>
      </c>
      <c r="I372" s="14"/>
      <c r="J372" s="15"/>
      <c r="K372" s="15"/>
      <c r="L372" s="15"/>
      <c r="M372" s="15"/>
      <c r="N372" s="16"/>
    </row>
    <row r="373" spans="1:14" ht="45" customHeight="1" x14ac:dyDescent="0.15">
      <c r="A373" s="9" t="s">
        <v>907</v>
      </c>
      <c r="B373" s="9" t="s">
        <v>383</v>
      </c>
      <c r="C373" s="10">
        <v>45197</v>
      </c>
      <c r="D373" s="9" t="s">
        <v>412</v>
      </c>
      <c r="E373" s="11">
        <v>4010001052390</v>
      </c>
      <c r="F373" s="12" t="s">
        <v>828</v>
      </c>
      <c r="G373" s="13"/>
      <c r="H373" s="13">
        <v>54087000</v>
      </c>
      <c r="I373" s="14"/>
      <c r="J373" s="15"/>
      <c r="K373" s="15"/>
      <c r="L373" s="15"/>
      <c r="M373" s="15"/>
      <c r="N373" s="16"/>
    </row>
    <row r="374" spans="1:14" ht="45" customHeight="1" x14ac:dyDescent="0.15">
      <c r="A374" s="9" t="s">
        <v>908</v>
      </c>
      <c r="B374" s="9" t="s">
        <v>383</v>
      </c>
      <c r="C374" s="10">
        <v>45197</v>
      </c>
      <c r="D374" s="9" t="s">
        <v>412</v>
      </c>
      <c r="E374" s="11">
        <v>4010001052390</v>
      </c>
      <c r="F374" s="12" t="s">
        <v>828</v>
      </c>
      <c r="G374" s="13"/>
      <c r="H374" s="13">
        <v>45199000</v>
      </c>
      <c r="I374" s="14"/>
      <c r="J374" s="15"/>
      <c r="K374" s="15"/>
      <c r="L374" s="15"/>
      <c r="M374" s="15"/>
      <c r="N374" s="16"/>
    </row>
    <row r="375" spans="1:14" ht="45" customHeight="1" x14ac:dyDescent="0.15">
      <c r="A375" s="9" t="s">
        <v>909</v>
      </c>
      <c r="B375" s="9" t="s">
        <v>383</v>
      </c>
      <c r="C375" s="10">
        <v>45197</v>
      </c>
      <c r="D375" s="9" t="s">
        <v>753</v>
      </c>
      <c r="E375" s="11">
        <v>3010601032941</v>
      </c>
      <c r="F375" s="12" t="s">
        <v>803</v>
      </c>
      <c r="G375" s="13"/>
      <c r="H375" s="13">
        <v>347226000</v>
      </c>
      <c r="I375" s="14"/>
      <c r="J375" s="15"/>
      <c r="K375" s="15"/>
      <c r="L375" s="15"/>
      <c r="M375" s="15"/>
      <c r="N375" s="16"/>
    </row>
    <row r="376" spans="1:14" ht="45" customHeight="1" x14ac:dyDescent="0.15">
      <c r="A376" s="9" t="s">
        <v>940</v>
      </c>
      <c r="B376" s="9" t="s">
        <v>383</v>
      </c>
      <c r="C376" s="10">
        <v>45197</v>
      </c>
      <c r="D376" s="9" t="s">
        <v>401</v>
      </c>
      <c r="E376" s="11">
        <v>1010401002840</v>
      </c>
      <c r="F376" s="12" t="s">
        <v>796</v>
      </c>
      <c r="G376" s="13">
        <v>11844800</v>
      </c>
      <c r="H376" s="13">
        <v>11832700</v>
      </c>
      <c r="I376" s="14">
        <v>0.998</v>
      </c>
      <c r="J376" s="15"/>
      <c r="K376" s="15"/>
      <c r="L376" s="15"/>
      <c r="M376" s="15"/>
      <c r="N376" s="16"/>
    </row>
    <row r="377" spans="1:14" ht="45" customHeight="1" x14ac:dyDescent="0.15">
      <c r="A377" s="9" t="s">
        <v>964</v>
      </c>
      <c r="B377" s="9" t="s">
        <v>383</v>
      </c>
      <c r="C377" s="10">
        <v>45197</v>
      </c>
      <c r="D377" s="9" t="s">
        <v>711</v>
      </c>
      <c r="E377" s="11">
        <v>7140001005647</v>
      </c>
      <c r="F377" s="12" t="s">
        <v>712</v>
      </c>
      <c r="G377" s="13">
        <v>8353400</v>
      </c>
      <c r="H377" s="13">
        <v>8329200</v>
      </c>
      <c r="I377" s="14">
        <v>0.997</v>
      </c>
      <c r="J377" s="15"/>
      <c r="K377" s="15"/>
      <c r="L377" s="15"/>
      <c r="M377" s="15"/>
      <c r="N377" s="16"/>
    </row>
    <row r="378" spans="1:14" ht="45" customHeight="1" x14ac:dyDescent="0.15">
      <c r="A378" s="9" t="s">
        <v>459</v>
      </c>
      <c r="B378" s="9" t="s">
        <v>383</v>
      </c>
      <c r="C378" s="10">
        <v>45198</v>
      </c>
      <c r="D378" s="9" t="s">
        <v>34</v>
      </c>
      <c r="E378" s="11">
        <v>8010401050387</v>
      </c>
      <c r="F378" s="12" t="s">
        <v>22</v>
      </c>
      <c r="G378" s="13"/>
      <c r="H378" s="13">
        <v>108148700</v>
      </c>
      <c r="I378" s="14"/>
      <c r="J378" s="15"/>
      <c r="K378" s="15"/>
      <c r="L378" s="15"/>
      <c r="M378" s="15"/>
      <c r="N378" s="16"/>
    </row>
    <row r="379" spans="1:14" ht="45" customHeight="1" x14ac:dyDescent="0.15">
      <c r="A379" s="9" t="s">
        <v>460</v>
      </c>
      <c r="B379" s="9" t="s">
        <v>383</v>
      </c>
      <c r="C379" s="10">
        <v>45198</v>
      </c>
      <c r="D379" s="9" t="s">
        <v>34</v>
      </c>
      <c r="E379" s="11">
        <v>8010401050387</v>
      </c>
      <c r="F379" s="12" t="s">
        <v>461</v>
      </c>
      <c r="G379" s="13"/>
      <c r="H379" s="13">
        <v>67378300</v>
      </c>
      <c r="I379" s="14"/>
      <c r="J379" s="15"/>
      <c r="K379" s="15"/>
      <c r="L379" s="15"/>
      <c r="M379" s="15"/>
      <c r="N379" s="16"/>
    </row>
    <row r="380" spans="1:14" ht="45" customHeight="1" x14ac:dyDescent="0.15">
      <c r="A380" s="9" t="s">
        <v>460</v>
      </c>
      <c r="B380" s="9" t="s">
        <v>383</v>
      </c>
      <c r="C380" s="10">
        <v>45198</v>
      </c>
      <c r="D380" s="9" t="s">
        <v>34</v>
      </c>
      <c r="E380" s="11">
        <v>8010401050387</v>
      </c>
      <c r="F380" s="12" t="s">
        <v>461</v>
      </c>
      <c r="G380" s="13"/>
      <c r="H380" s="13">
        <v>90636700</v>
      </c>
      <c r="I380" s="14"/>
      <c r="J380" s="15"/>
      <c r="K380" s="15"/>
      <c r="L380" s="15"/>
      <c r="M380" s="15"/>
      <c r="N380" s="16"/>
    </row>
    <row r="381" spans="1:14" ht="45" customHeight="1" x14ac:dyDescent="0.15">
      <c r="A381" s="9" t="s">
        <v>459</v>
      </c>
      <c r="B381" s="9" t="s">
        <v>383</v>
      </c>
      <c r="C381" s="10">
        <v>45198</v>
      </c>
      <c r="D381" s="9" t="s">
        <v>34</v>
      </c>
      <c r="E381" s="11">
        <v>8010401050387</v>
      </c>
      <c r="F381" s="12" t="s">
        <v>22</v>
      </c>
      <c r="G381" s="13"/>
      <c r="H381" s="13">
        <v>106480000</v>
      </c>
      <c r="I381" s="14"/>
      <c r="J381" s="15"/>
      <c r="K381" s="15"/>
      <c r="L381" s="15"/>
      <c r="M381" s="15"/>
      <c r="N381" s="16"/>
    </row>
    <row r="382" spans="1:14" ht="45" customHeight="1" x14ac:dyDescent="0.15">
      <c r="A382" s="9" t="s">
        <v>462</v>
      </c>
      <c r="B382" s="9" t="s">
        <v>383</v>
      </c>
      <c r="C382" s="10">
        <v>45198</v>
      </c>
      <c r="D382" s="9" t="s">
        <v>27</v>
      </c>
      <c r="E382" s="11">
        <v>8010401050387</v>
      </c>
      <c r="F382" s="12" t="s">
        <v>463</v>
      </c>
      <c r="G382" s="13"/>
      <c r="H382" s="13">
        <v>11159500</v>
      </c>
      <c r="I382" s="14"/>
      <c r="J382" s="15"/>
      <c r="K382" s="15"/>
      <c r="L382" s="15"/>
      <c r="M382" s="15"/>
      <c r="N382" s="16"/>
    </row>
    <row r="383" spans="1:14" ht="45" customHeight="1" x14ac:dyDescent="0.15">
      <c r="A383" s="9" t="s">
        <v>464</v>
      </c>
      <c r="B383" s="9" t="s">
        <v>383</v>
      </c>
      <c r="C383" s="10">
        <v>45198</v>
      </c>
      <c r="D383" s="9" t="s">
        <v>34</v>
      </c>
      <c r="E383" s="11">
        <v>8010401050387</v>
      </c>
      <c r="F383" s="12" t="s">
        <v>23</v>
      </c>
      <c r="G383" s="13"/>
      <c r="H383" s="13">
        <v>3295600</v>
      </c>
      <c r="I383" s="14"/>
      <c r="J383" s="15"/>
      <c r="K383" s="15"/>
      <c r="L383" s="15"/>
      <c r="M383" s="15"/>
      <c r="N383" s="16"/>
    </row>
    <row r="384" spans="1:14" ht="45" customHeight="1" x14ac:dyDescent="0.15">
      <c r="A384" s="9" t="s">
        <v>508</v>
      </c>
      <c r="B384" s="9" t="s">
        <v>383</v>
      </c>
      <c r="C384" s="10">
        <v>45198</v>
      </c>
      <c r="D384" s="9" t="s">
        <v>280</v>
      </c>
      <c r="E384" s="11">
        <v>3010001094888</v>
      </c>
      <c r="F384" s="12" t="s">
        <v>478</v>
      </c>
      <c r="G384" s="13"/>
      <c r="H384" s="13">
        <v>13580600</v>
      </c>
      <c r="I384" s="14"/>
      <c r="J384" s="15"/>
      <c r="K384" s="15"/>
      <c r="L384" s="15"/>
      <c r="M384" s="15"/>
      <c r="N384" s="16"/>
    </row>
    <row r="385" spans="1:14" ht="45" customHeight="1" x14ac:dyDescent="0.15">
      <c r="A385" s="9" t="s">
        <v>509</v>
      </c>
      <c r="B385" s="9" t="s">
        <v>383</v>
      </c>
      <c r="C385" s="10">
        <v>45198</v>
      </c>
      <c r="D385" s="9" t="s">
        <v>24</v>
      </c>
      <c r="E385" s="11">
        <v>3010001142283</v>
      </c>
      <c r="F385" s="12" t="s">
        <v>22</v>
      </c>
      <c r="G385" s="13"/>
      <c r="H385" s="13">
        <v>76904300</v>
      </c>
      <c r="I385" s="14"/>
      <c r="J385" s="15"/>
      <c r="K385" s="15"/>
      <c r="L385" s="15"/>
      <c r="M385" s="15"/>
      <c r="N385" s="16"/>
    </row>
    <row r="386" spans="1:14" ht="45" customHeight="1" x14ac:dyDescent="0.15">
      <c r="A386" s="9" t="s">
        <v>488</v>
      </c>
      <c r="B386" s="9" t="s">
        <v>383</v>
      </c>
      <c r="C386" s="10">
        <v>45198</v>
      </c>
      <c r="D386" s="9" t="s">
        <v>24</v>
      </c>
      <c r="E386" s="11">
        <v>3010001142283</v>
      </c>
      <c r="F386" s="12" t="s">
        <v>40</v>
      </c>
      <c r="G386" s="13"/>
      <c r="H386" s="13">
        <v>15237200</v>
      </c>
      <c r="I386" s="14"/>
      <c r="J386" s="15"/>
      <c r="K386" s="15"/>
      <c r="L386" s="15"/>
      <c r="M386" s="15"/>
      <c r="N386" s="16"/>
    </row>
    <row r="387" spans="1:14" ht="45" customHeight="1" x14ac:dyDescent="0.15">
      <c r="A387" s="9" t="s">
        <v>574</v>
      </c>
      <c r="B387" s="9" t="s">
        <v>383</v>
      </c>
      <c r="C387" s="10">
        <v>45198</v>
      </c>
      <c r="D387" s="9" t="s">
        <v>27</v>
      </c>
      <c r="E387" s="11">
        <v>8010401050387</v>
      </c>
      <c r="F387" s="12" t="s">
        <v>381</v>
      </c>
      <c r="G387" s="13"/>
      <c r="H387" s="13">
        <v>38495600</v>
      </c>
      <c r="I387" s="14"/>
      <c r="J387" s="15"/>
      <c r="K387" s="15"/>
      <c r="L387" s="15"/>
      <c r="M387" s="15"/>
      <c r="N387" s="16"/>
    </row>
    <row r="388" spans="1:14" ht="45" customHeight="1" x14ac:dyDescent="0.15">
      <c r="A388" s="9" t="s">
        <v>575</v>
      </c>
      <c r="B388" s="9" t="s">
        <v>383</v>
      </c>
      <c r="C388" s="10">
        <v>45198</v>
      </c>
      <c r="D388" s="9" t="s">
        <v>34</v>
      </c>
      <c r="E388" s="11">
        <v>8010401050387</v>
      </c>
      <c r="F388" s="12" t="s">
        <v>545</v>
      </c>
      <c r="G388" s="13"/>
      <c r="H388" s="13">
        <v>28685800</v>
      </c>
      <c r="I388" s="14"/>
      <c r="J388" s="15"/>
      <c r="K388" s="15"/>
      <c r="L388" s="15"/>
      <c r="M388" s="15"/>
      <c r="N388" s="16"/>
    </row>
    <row r="389" spans="1:14" ht="45" customHeight="1" x14ac:dyDescent="0.15">
      <c r="A389" s="9" t="s">
        <v>576</v>
      </c>
      <c r="B389" s="9" t="s">
        <v>383</v>
      </c>
      <c r="C389" s="10">
        <v>45198</v>
      </c>
      <c r="D389" s="9" t="s">
        <v>27</v>
      </c>
      <c r="E389" s="11">
        <v>8010401050387</v>
      </c>
      <c r="F389" s="12" t="s">
        <v>275</v>
      </c>
      <c r="G389" s="13"/>
      <c r="H389" s="13">
        <v>15620000</v>
      </c>
      <c r="I389" s="14"/>
      <c r="J389" s="15"/>
      <c r="K389" s="15"/>
      <c r="L389" s="15"/>
      <c r="M389" s="15"/>
      <c r="N389" s="16"/>
    </row>
    <row r="390" spans="1:14" ht="45" customHeight="1" x14ac:dyDescent="0.15">
      <c r="A390" s="9" t="s">
        <v>577</v>
      </c>
      <c r="B390" s="9" t="s">
        <v>383</v>
      </c>
      <c r="C390" s="10">
        <v>45198</v>
      </c>
      <c r="D390" s="9" t="s">
        <v>27</v>
      </c>
      <c r="E390" s="11">
        <v>8010401050387</v>
      </c>
      <c r="F390" s="12" t="s">
        <v>578</v>
      </c>
      <c r="G390" s="13"/>
      <c r="H390" s="13">
        <v>197516000</v>
      </c>
      <c r="I390" s="14"/>
      <c r="J390" s="15"/>
      <c r="K390" s="15"/>
      <c r="L390" s="15"/>
      <c r="M390" s="15"/>
      <c r="N390" s="16"/>
    </row>
    <row r="391" spans="1:14" ht="45" customHeight="1" x14ac:dyDescent="0.15">
      <c r="A391" s="9" t="s">
        <v>579</v>
      </c>
      <c r="B391" s="9" t="s">
        <v>383</v>
      </c>
      <c r="C391" s="10">
        <v>45198</v>
      </c>
      <c r="D391" s="9" t="s">
        <v>27</v>
      </c>
      <c r="E391" s="11">
        <v>8010401050387</v>
      </c>
      <c r="F391" s="12" t="s">
        <v>275</v>
      </c>
      <c r="G391" s="13"/>
      <c r="H391" s="13">
        <v>9527870000</v>
      </c>
      <c r="I391" s="14"/>
      <c r="J391" s="15"/>
      <c r="K391" s="15"/>
      <c r="L391" s="15"/>
      <c r="M391" s="15"/>
      <c r="N391" s="16"/>
    </row>
    <row r="392" spans="1:14" ht="45" customHeight="1" x14ac:dyDescent="0.15">
      <c r="A392" s="9" t="s">
        <v>580</v>
      </c>
      <c r="B392" s="9" t="s">
        <v>383</v>
      </c>
      <c r="C392" s="10">
        <v>45198</v>
      </c>
      <c r="D392" s="9" t="s">
        <v>30</v>
      </c>
      <c r="E392" s="11">
        <v>1140001005719</v>
      </c>
      <c r="F392" s="12" t="s">
        <v>518</v>
      </c>
      <c r="G392" s="13"/>
      <c r="H392" s="13">
        <v>39424000</v>
      </c>
      <c r="I392" s="14"/>
      <c r="J392" s="15"/>
      <c r="K392" s="15"/>
      <c r="L392" s="15"/>
      <c r="M392" s="15"/>
      <c r="N392" s="16"/>
    </row>
    <row r="393" spans="1:14" ht="45" customHeight="1" x14ac:dyDescent="0.15">
      <c r="A393" s="9" t="s">
        <v>581</v>
      </c>
      <c r="B393" s="9" t="s">
        <v>383</v>
      </c>
      <c r="C393" s="10">
        <v>45198</v>
      </c>
      <c r="D393" s="9" t="s">
        <v>27</v>
      </c>
      <c r="E393" s="11">
        <v>8010401050387</v>
      </c>
      <c r="F393" s="12" t="s">
        <v>578</v>
      </c>
      <c r="G393" s="13"/>
      <c r="H393" s="13">
        <v>66994400</v>
      </c>
      <c r="I393" s="14"/>
      <c r="J393" s="15"/>
      <c r="K393" s="15"/>
      <c r="L393" s="15"/>
      <c r="M393" s="15"/>
      <c r="N393" s="16"/>
    </row>
    <row r="394" spans="1:14" ht="45" customHeight="1" x14ac:dyDescent="0.15">
      <c r="A394" s="9" t="s">
        <v>582</v>
      </c>
      <c r="B394" s="9" t="s">
        <v>383</v>
      </c>
      <c r="C394" s="10">
        <v>45198</v>
      </c>
      <c r="D394" s="9" t="s">
        <v>27</v>
      </c>
      <c r="E394" s="11">
        <v>8010401050387</v>
      </c>
      <c r="F394" s="12" t="s">
        <v>275</v>
      </c>
      <c r="G394" s="13"/>
      <c r="H394" s="13">
        <v>76791000</v>
      </c>
      <c r="I394" s="14"/>
      <c r="J394" s="15"/>
      <c r="K394" s="15"/>
      <c r="L394" s="15"/>
      <c r="M394" s="15"/>
      <c r="N394" s="16"/>
    </row>
    <row r="395" spans="1:14" ht="45" customHeight="1" x14ac:dyDescent="0.15">
      <c r="A395" s="9" t="s">
        <v>583</v>
      </c>
      <c r="B395" s="9" t="s">
        <v>383</v>
      </c>
      <c r="C395" s="10">
        <v>45198</v>
      </c>
      <c r="D395" s="9" t="s">
        <v>27</v>
      </c>
      <c r="E395" s="11">
        <v>8010401050387</v>
      </c>
      <c r="F395" s="12" t="s">
        <v>381</v>
      </c>
      <c r="G395" s="13"/>
      <c r="H395" s="13">
        <v>135817000</v>
      </c>
      <c r="I395" s="14"/>
      <c r="J395" s="15"/>
      <c r="K395" s="15"/>
      <c r="L395" s="15"/>
      <c r="M395" s="15"/>
      <c r="N395" s="16"/>
    </row>
    <row r="396" spans="1:14" ht="45" customHeight="1" x14ac:dyDescent="0.15">
      <c r="A396" s="9" t="s">
        <v>584</v>
      </c>
      <c r="B396" s="9" t="s">
        <v>383</v>
      </c>
      <c r="C396" s="10">
        <v>45198</v>
      </c>
      <c r="D396" s="9" t="s">
        <v>27</v>
      </c>
      <c r="E396" s="11">
        <v>8010401050387</v>
      </c>
      <c r="F396" s="12" t="s">
        <v>392</v>
      </c>
      <c r="G396" s="13"/>
      <c r="H396" s="13">
        <v>2505800</v>
      </c>
      <c r="I396" s="14"/>
      <c r="J396" s="15"/>
      <c r="K396" s="15"/>
      <c r="L396" s="15"/>
      <c r="M396" s="15"/>
      <c r="N396" s="16"/>
    </row>
    <row r="397" spans="1:14" ht="45" customHeight="1" x14ac:dyDescent="0.15">
      <c r="A397" s="9" t="s">
        <v>585</v>
      </c>
      <c r="B397" s="9" t="s">
        <v>383</v>
      </c>
      <c r="C397" s="10">
        <v>45198</v>
      </c>
      <c r="D397" s="9" t="s">
        <v>27</v>
      </c>
      <c r="E397" s="11">
        <v>8010401050387</v>
      </c>
      <c r="F397" s="12" t="s">
        <v>275</v>
      </c>
      <c r="G397" s="13"/>
      <c r="H397" s="13">
        <v>146487000</v>
      </c>
      <c r="I397" s="14"/>
      <c r="J397" s="15"/>
      <c r="K397" s="15"/>
      <c r="L397" s="15"/>
      <c r="M397" s="15"/>
      <c r="N397" s="16"/>
    </row>
    <row r="398" spans="1:14" ht="45" customHeight="1" x14ac:dyDescent="0.15">
      <c r="A398" s="9" t="s">
        <v>586</v>
      </c>
      <c r="B398" s="9" t="s">
        <v>383</v>
      </c>
      <c r="C398" s="10">
        <v>45198</v>
      </c>
      <c r="D398" s="9" t="s">
        <v>27</v>
      </c>
      <c r="E398" s="11">
        <v>8010401050387</v>
      </c>
      <c r="F398" s="12" t="s">
        <v>275</v>
      </c>
      <c r="G398" s="13"/>
      <c r="H398" s="13">
        <v>462099000</v>
      </c>
      <c r="I398" s="14"/>
      <c r="J398" s="15"/>
      <c r="K398" s="15"/>
      <c r="L398" s="15"/>
      <c r="M398" s="15"/>
      <c r="N398" s="16"/>
    </row>
    <row r="399" spans="1:14" ht="45" customHeight="1" x14ac:dyDescent="0.15">
      <c r="A399" s="9" t="s">
        <v>587</v>
      </c>
      <c r="B399" s="9" t="s">
        <v>383</v>
      </c>
      <c r="C399" s="10">
        <v>45198</v>
      </c>
      <c r="D399" s="9" t="s">
        <v>27</v>
      </c>
      <c r="E399" s="11">
        <v>8010401050387</v>
      </c>
      <c r="F399" s="12" t="s">
        <v>22</v>
      </c>
      <c r="G399" s="13"/>
      <c r="H399" s="13">
        <v>380710000</v>
      </c>
      <c r="I399" s="14"/>
      <c r="J399" s="15"/>
      <c r="K399" s="15"/>
      <c r="L399" s="15"/>
      <c r="M399" s="15"/>
      <c r="N399" s="16"/>
    </row>
    <row r="400" spans="1:14" ht="45" customHeight="1" x14ac:dyDescent="0.15">
      <c r="A400" s="9" t="s">
        <v>588</v>
      </c>
      <c r="B400" s="9" t="s">
        <v>383</v>
      </c>
      <c r="C400" s="10">
        <v>45198</v>
      </c>
      <c r="D400" s="9" t="s">
        <v>30</v>
      </c>
      <c r="E400" s="11">
        <v>1140001005719</v>
      </c>
      <c r="F400" s="12" t="s">
        <v>392</v>
      </c>
      <c r="G400" s="13"/>
      <c r="H400" s="13">
        <v>86035400</v>
      </c>
      <c r="I400" s="14"/>
      <c r="J400" s="15"/>
      <c r="K400" s="15"/>
      <c r="L400" s="15"/>
      <c r="M400" s="15"/>
      <c r="N400" s="16"/>
    </row>
    <row r="401" spans="1:14" ht="45" customHeight="1" x14ac:dyDescent="0.15">
      <c r="A401" s="9" t="s">
        <v>589</v>
      </c>
      <c r="B401" s="9" t="s">
        <v>383</v>
      </c>
      <c r="C401" s="10">
        <v>45198</v>
      </c>
      <c r="D401" s="9" t="s">
        <v>27</v>
      </c>
      <c r="E401" s="11">
        <v>8010401050387</v>
      </c>
      <c r="F401" s="12" t="s">
        <v>381</v>
      </c>
      <c r="G401" s="13"/>
      <c r="H401" s="13">
        <v>8016800</v>
      </c>
      <c r="I401" s="14"/>
      <c r="J401" s="15"/>
      <c r="K401" s="15"/>
      <c r="L401" s="15"/>
      <c r="M401" s="15"/>
      <c r="N401" s="16"/>
    </row>
    <row r="402" spans="1:14" ht="45" customHeight="1" x14ac:dyDescent="0.15">
      <c r="A402" s="9" t="s">
        <v>590</v>
      </c>
      <c r="B402" s="9" t="s">
        <v>383</v>
      </c>
      <c r="C402" s="10">
        <v>45198</v>
      </c>
      <c r="D402" s="9" t="s">
        <v>27</v>
      </c>
      <c r="E402" s="11">
        <v>8010401050387</v>
      </c>
      <c r="F402" s="12" t="s">
        <v>392</v>
      </c>
      <c r="G402" s="13"/>
      <c r="H402" s="13">
        <v>11867900</v>
      </c>
      <c r="I402" s="14"/>
      <c r="J402" s="15"/>
      <c r="K402" s="15"/>
      <c r="L402" s="15"/>
      <c r="M402" s="15"/>
      <c r="N402" s="16"/>
    </row>
    <row r="403" spans="1:14" ht="45" customHeight="1" x14ac:dyDescent="0.15">
      <c r="A403" s="9" t="s">
        <v>591</v>
      </c>
      <c r="B403" s="9" t="s">
        <v>383</v>
      </c>
      <c r="C403" s="10">
        <v>45198</v>
      </c>
      <c r="D403" s="9" t="s">
        <v>30</v>
      </c>
      <c r="E403" s="11">
        <v>1140001005719</v>
      </c>
      <c r="F403" s="12" t="s">
        <v>592</v>
      </c>
      <c r="G403" s="13"/>
      <c r="H403" s="13">
        <v>58740000</v>
      </c>
      <c r="I403" s="14"/>
      <c r="J403" s="15"/>
      <c r="K403" s="15"/>
      <c r="L403" s="15"/>
      <c r="M403" s="15"/>
      <c r="N403" s="16"/>
    </row>
    <row r="404" spans="1:14" ht="45" customHeight="1" x14ac:dyDescent="0.15">
      <c r="A404" s="9" t="s">
        <v>593</v>
      </c>
      <c r="B404" s="9" t="s">
        <v>383</v>
      </c>
      <c r="C404" s="10">
        <v>45198</v>
      </c>
      <c r="D404" s="9" t="s">
        <v>30</v>
      </c>
      <c r="E404" s="11">
        <v>1140001005719</v>
      </c>
      <c r="F404" s="12" t="s">
        <v>594</v>
      </c>
      <c r="G404" s="13"/>
      <c r="H404" s="13">
        <v>47390200</v>
      </c>
      <c r="I404" s="14"/>
      <c r="J404" s="15"/>
      <c r="K404" s="15"/>
      <c r="L404" s="15"/>
      <c r="M404" s="15"/>
      <c r="N404" s="16"/>
    </row>
    <row r="405" spans="1:14" ht="45" customHeight="1" x14ac:dyDescent="0.15">
      <c r="A405" s="9" t="s">
        <v>595</v>
      </c>
      <c r="B405" s="9" t="s">
        <v>383</v>
      </c>
      <c r="C405" s="10">
        <v>45198</v>
      </c>
      <c r="D405" s="9" t="s">
        <v>30</v>
      </c>
      <c r="E405" s="11">
        <v>1140001005719</v>
      </c>
      <c r="F405" s="12" t="s">
        <v>564</v>
      </c>
      <c r="G405" s="13"/>
      <c r="H405" s="13">
        <v>13627900</v>
      </c>
      <c r="I405" s="14"/>
      <c r="J405" s="15"/>
      <c r="K405" s="15"/>
      <c r="L405" s="15"/>
      <c r="M405" s="15"/>
      <c r="N405" s="16"/>
    </row>
    <row r="406" spans="1:14" ht="45" customHeight="1" x14ac:dyDescent="0.15">
      <c r="A406" s="9" t="s">
        <v>596</v>
      </c>
      <c r="B406" s="9" t="s">
        <v>383</v>
      </c>
      <c r="C406" s="10">
        <v>45198</v>
      </c>
      <c r="D406" s="9" t="s">
        <v>30</v>
      </c>
      <c r="E406" s="11">
        <v>1140001005719</v>
      </c>
      <c r="F406" s="12" t="s">
        <v>392</v>
      </c>
      <c r="G406" s="13"/>
      <c r="H406" s="13">
        <v>29725300</v>
      </c>
      <c r="I406" s="14"/>
      <c r="J406" s="15"/>
      <c r="K406" s="15"/>
      <c r="L406" s="15"/>
      <c r="M406" s="15"/>
      <c r="N406" s="16"/>
    </row>
    <row r="407" spans="1:14" ht="45" customHeight="1" x14ac:dyDescent="0.15">
      <c r="A407" s="9" t="s">
        <v>597</v>
      </c>
      <c r="B407" s="9" t="s">
        <v>383</v>
      </c>
      <c r="C407" s="10">
        <v>45198</v>
      </c>
      <c r="D407" s="9" t="s">
        <v>27</v>
      </c>
      <c r="E407" s="11">
        <v>8010401050387</v>
      </c>
      <c r="F407" s="12" t="s">
        <v>381</v>
      </c>
      <c r="G407" s="13"/>
      <c r="H407" s="13">
        <v>110290400</v>
      </c>
      <c r="I407" s="14"/>
      <c r="J407" s="15"/>
      <c r="K407" s="15"/>
      <c r="L407" s="15"/>
      <c r="M407" s="15"/>
      <c r="N407" s="16"/>
    </row>
    <row r="408" spans="1:14" ht="45" customHeight="1" x14ac:dyDescent="0.15">
      <c r="A408" s="9" t="s">
        <v>598</v>
      </c>
      <c r="B408" s="9" t="s">
        <v>383</v>
      </c>
      <c r="C408" s="10">
        <v>45198</v>
      </c>
      <c r="D408" s="9" t="s">
        <v>30</v>
      </c>
      <c r="E408" s="11">
        <v>1140001005719</v>
      </c>
      <c r="F408" s="12" t="s">
        <v>22</v>
      </c>
      <c r="G408" s="13"/>
      <c r="H408" s="13">
        <v>421421000</v>
      </c>
      <c r="I408" s="14"/>
      <c r="J408" s="15"/>
      <c r="K408" s="15"/>
      <c r="L408" s="15"/>
      <c r="M408" s="15"/>
      <c r="N408" s="16"/>
    </row>
    <row r="409" spans="1:14" ht="45" customHeight="1" x14ac:dyDescent="0.15">
      <c r="A409" s="9" t="s">
        <v>599</v>
      </c>
      <c r="B409" s="9" t="s">
        <v>383</v>
      </c>
      <c r="C409" s="10">
        <v>45198</v>
      </c>
      <c r="D409" s="9" t="s">
        <v>27</v>
      </c>
      <c r="E409" s="11">
        <v>8010401050387</v>
      </c>
      <c r="F409" s="12" t="s">
        <v>381</v>
      </c>
      <c r="G409" s="13"/>
      <c r="H409" s="13">
        <v>13825900</v>
      </c>
      <c r="I409" s="14"/>
      <c r="J409" s="15"/>
      <c r="K409" s="15"/>
      <c r="L409" s="15"/>
      <c r="M409" s="15"/>
      <c r="N409" s="16"/>
    </row>
    <row r="410" spans="1:14" ht="45" customHeight="1" x14ac:dyDescent="0.15">
      <c r="A410" s="9" t="s">
        <v>600</v>
      </c>
      <c r="B410" s="9" t="s">
        <v>383</v>
      </c>
      <c r="C410" s="10">
        <v>45198</v>
      </c>
      <c r="D410" s="9" t="s">
        <v>30</v>
      </c>
      <c r="E410" s="11">
        <v>1140001005719</v>
      </c>
      <c r="F410" s="12" t="s">
        <v>392</v>
      </c>
      <c r="G410" s="13"/>
      <c r="H410" s="13">
        <v>266497000</v>
      </c>
      <c r="I410" s="14"/>
      <c r="J410" s="15"/>
      <c r="K410" s="15"/>
      <c r="L410" s="15"/>
      <c r="M410" s="15"/>
      <c r="N410" s="16"/>
    </row>
    <row r="411" spans="1:14" ht="45" customHeight="1" x14ac:dyDescent="0.15">
      <c r="A411" s="9" t="s">
        <v>601</v>
      </c>
      <c r="B411" s="9" t="s">
        <v>383</v>
      </c>
      <c r="C411" s="10">
        <v>45198</v>
      </c>
      <c r="D411" s="9" t="s">
        <v>27</v>
      </c>
      <c r="E411" s="11">
        <v>8010401050387</v>
      </c>
      <c r="F411" s="12" t="s">
        <v>602</v>
      </c>
      <c r="G411" s="13"/>
      <c r="H411" s="13">
        <v>22328900</v>
      </c>
      <c r="I411" s="14"/>
      <c r="J411" s="15"/>
      <c r="K411" s="15"/>
      <c r="L411" s="15"/>
      <c r="M411" s="15"/>
      <c r="N411" s="16"/>
    </row>
    <row r="412" spans="1:14" ht="45" customHeight="1" x14ac:dyDescent="0.15">
      <c r="A412" s="9" t="s">
        <v>603</v>
      </c>
      <c r="B412" s="9" t="s">
        <v>383</v>
      </c>
      <c r="C412" s="10">
        <v>45198</v>
      </c>
      <c r="D412" s="9" t="s">
        <v>30</v>
      </c>
      <c r="E412" s="11">
        <v>1140001005719</v>
      </c>
      <c r="F412" s="12" t="s">
        <v>518</v>
      </c>
      <c r="G412" s="13"/>
      <c r="H412" s="13">
        <v>32142000</v>
      </c>
      <c r="I412" s="14"/>
      <c r="J412" s="15"/>
      <c r="K412" s="15"/>
      <c r="L412" s="15"/>
      <c r="M412" s="15"/>
      <c r="N412" s="16"/>
    </row>
    <row r="413" spans="1:14" ht="45" customHeight="1" x14ac:dyDescent="0.15">
      <c r="A413" s="9" t="s">
        <v>604</v>
      </c>
      <c r="B413" s="9" t="s">
        <v>383</v>
      </c>
      <c r="C413" s="10">
        <v>45198</v>
      </c>
      <c r="D413" s="9" t="s">
        <v>27</v>
      </c>
      <c r="E413" s="11">
        <v>8010401050387</v>
      </c>
      <c r="F413" s="12" t="s">
        <v>381</v>
      </c>
      <c r="G413" s="13"/>
      <c r="H413" s="13">
        <v>7010300</v>
      </c>
      <c r="I413" s="14"/>
      <c r="J413" s="15"/>
      <c r="K413" s="15"/>
      <c r="L413" s="15"/>
      <c r="M413" s="15"/>
      <c r="N413" s="16"/>
    </row>
    <row r="414" spans="1:14" ht="45" customHeight="1" x14ac:dyDescent="0.15">
      <c r="A414" s="9" t="s">
        <v>605</v>
      </c>
      <c r="B414" s="9" t="s">
        <v>383</v>
      </c>
      <c r="C414" s="10">
        <v>45198</v>
      </c>
      <c r="D414" s="9" t="s">
        <v>27</v>
      </c>
      <c r="E414" s="11">
        <v>8010401050387</v>
      </c>
      <c r="F414" s="12" t="s">
        <v>578</v>
      </c>
      <c r="G414" s="13"/>
      <c r="H414" s="13">
        <v>15719000</v>
      </c>
      <c r="I414" s="14"/>
      <c r="J414" s="15"/>
      <c r="K414" s="15"/>
      <c r="L414" s="15"/>
      <c r="M414" s="15"/>
      <c r="N414" s="16"/>
    </row>
    <row r="415" spans="1:14" ht="45" customHeight="1" x14ac:dyDescent="0.15">
      <c r="A415" s="9" t="s">
        <v>606</v>
      </c>
      <c r="B415" s="9" t="s">
        <v>383</v>
      </c>
      <c r="C415" s="10">
        <v>45198</v>
      </c>
      <c r="D415" s="9" t="s">
        <v>30</v>
      </c>
      <c r="E415" s="11">
        <v>1140001005719</v>
      </c>
      <c r="F415" s="12" t="s">
        <v>607</v>
      </c>
      <c r="G415" s="13"/>
      <c r="H415" s="13">
        <v>57319900</v>
      </c>
      <c r="I415" s="14"/>
      <c r="J415" s="15"/>
      <c r="K415" s="15"/>
      <c r="L415" s="15"/>
      <c r="M415" s="15"/>
      <c r="N415" s="16"/>
    </row>
    <row r="416" spans="1:14" ht="45" customHeight="1" x14ac:dyDescent="0.15">
      <c r="A416" s="9" t="s">
        <v>608</v>
      </c>
      <c r="B416" s="9" t="s">
        <v>383</v>
      </c>
      <c r="C416" s="10">
        <v>45198</v>
      </c>
      <c r="D416" s="9" t="s">
        <v>30</v>
      </c>
      <c r="E416" s="11">
        <v>1140001005719</v>
      </c>
      <c r="F416" s="12" t="s">
        <v>609</v>
      </c>
      <c r="G416" s="13"/>
      <c r="H416" s="13">
        <v>84667000</v>
      </c>
      <c r="I416" s="14"/>
      <c r="J416" s="15"/>
      <c r="K416" s="15"/>
      <c r="L416" s="15"/>
      <c r="M416" s="15"/>
      <c r="N416" s="16"/>
    </row>
    <row r="417" spans="1:14" ht="45" customHeight="1" x14ac:dyDescent="0.15">
      <c r="A417" s="9" t="s">
        <v>610</v>
      </c>
      <c r="B417" s="9" t="s">
        <v>383</v>
      </c>
      <c r="C417" s="10">
        <v>45198</v>
      </c>
      <c r="D417" s="9" t="s">
        <v>30</v>
      </c>
      <c r="E417" s="11">
        <v>1140001005719</v>
      </c>
      <c r="F417" s="12" t="s">
        <v>22</v>
      </c>
      <c r="G417" s="13"/>
      <c r="H417" s="13">
        <v>11482900</v>
      </c>
      <c r="I417" s="14"/>
      <c r="J417" s="15"/>
      <c r="K417" s="15"/>
      <c r="L417" s="15"/>
      <c r="M417" s="15"/>
      <c r="N417" s="16"/>
    </row>
    <row r="418" spans="1:14" ht="45" customHeight="1" x14ac:dyDescent="0.15">
      <c r="A418" s="9" t="s">
        <v>611</v>
      </c>
      <c r="B418" s="9" t="s">
        <v>383</v>
      </c>
      <c r="C418" s="10">
        <v>45198</v>
      </c>
      <c r="D418" s="9" t="s">
        <v>27</v>
      </c>
      <c r="E418" s="11">
        <v>8010401050387</v>
      </c>
      <c r="F418" s="12" t="s">
        <v>275</v>
      </c>
      <c r="G418" s="13"/>
      <c r="H418" s="13">
        <v>32551200</v>
      </c>
      <c r="I418" s="14"/>
      <c r="J418" s="15"/>
      <c r="K418" s="15"/>
      <c r="L418" s="15"/>
      <c r="M418" s="15"/>
      <c r="N418" s="16"/>
    </row>
    <row r="419" spans="1:14" ht="45" customHeight="1" x14ac:dyDescent="0.15">
      <c r="A419" s="9" t="s">
        <v>612</v>
      </c>
      <c r="B419" s="9" t="s">
        <v>383</v>
      </c>
      <c r="C419" s="10">
        <v>45198</v>
      </c>
      <c r="D419" s="9" t="s">
        <v>27</v>
      </c>
      <c r="E419" s="11">
        <v>8010401050387</v>
      </c>
      <c r="F419" s="12" t="s">
        <v>613</v>
      </c>
      <c r="G419" s="13"/>
      <c r="H419" s="13">
        <v>27990600</v>
      </c>
      <c r="I419" s="14"/>
      <c r="J419" s="15"/>
      <c r="K419" s="15"/>
      <c r="L419" s="15"/>
      <c r="M419" s="15"/>
      <c r="N419" s="16"/>
    </row>
    <row r="420" spans="1:14" ht="45" customHeight="1" x14ac:dyDescent="0.15">
      <c r="A420" s="9" t="s">
        <v>614</v>
      </c>
      <c r="B420" s="9" t="s">
        <v>383</v>
      </c>
      <c r="C420" s="10">
        <v>45198</v>
      </c>
      <c r="D420" s="9" t="s">
        <v>30</v>
      </c>
      <c r="E420" s="11">
        <v>1140001005719</v>
      </c>
      <c r="F420" s="12" t="s">
        <v>22</v>
      </c>
      <c r="G420" s="13"/>
      <c r="H420" s="13">
        <v>59727800</v>
      </c>
      <c r="I420" s="14"/>
      <c r="J420" s="15"/>
      <c r="K420" s="15"/>
      <c r="L420" s="15"/>
      <c r="M420" s="15"/>
      <c r="N420" s="16"/>
    </row>
    <row r="421" spans="1:14" ht="45" customHeight="1" x14ac:dyDescent="0.15">
      <c r="A421" s="9" t="s">
        <v>615</v>
      </c>
      <c r="B421" s="9" t="s">
        <v>383</v>
      </c>
      <c r="C421" s="10">
        <v>45198</v>
      </c>
      <c r="D421" s="9" t="s">
        <v>30</v>
      </c>
      <c r="E421" s="11">
        <v>1140001005719</v>
      </c>
      <c r="F421" s="12" t="s">
        <v>392</v>
      </c>
      <c r="G421" s="13"/>
      <c r="H421" s="13">
        <v>6800200</v>
      </c>
      <c r="I421" s="14"/>
      <c r="J421" s="15"/>
      <c r="K421" s="15"/>
      <c r="L421" s="15"/>
      <c r="M421" s="15"/>
      <c r="N421" s="16"/>
    </row>
    <row r="422" spans="1:14" ht="45" customHeight="1" x14ac:dyDescent="0.15">
      <c r="A422" s="9" t="s">
        <v>616</v>
      </c>
      <c r="B422" s="9" t="s">
        <v>383</v>
      </c>
      <c r="C422" s="10">
        <v>45198</v>
      </c>
      <c r="D422" s="9" t="s">
        <v>27</v>
      </c>
      <c r="E422" s="11">
        <v>8010401050387</v>
      </c>
      <c r="F422" s="12" t="s">
        <v>275</v>
      </c>
      <c r="G422" s="13"/>
      <c r="H422" s="13">
        <v>55275000</v>
      </c>
      <c r="I422" s="14"/>
      <c r="J422" s="15"/>
      <c r="K422" s="15"/>
      <c r="L422" s="15"/>
      <c r="M422" s="15"/>
      <c r="N422" s="16"/>
    </row>
    <row r="423" spans="1:14" ht="45" customHeight="1" x14ac:dyDescent="0.15">
      <c r="A423" s="9" t="s">
        <v>617</v>
      </c>
      <c r="B423" s="9" t="s">
        <v>383</v>
      </c>
      <c r="C423" s="10">
        <v>45198</v>
      </c>
      <c r="D423" s="9" t="s">
        <v>27</v>
      </c>
      <c r="E423" s="11">
        <v>8010401050387</v>
      </c>
      <c r="F423" s="12" t="s">
        <v>22</v>
      </c>
      <c r="G423" s="13"/>
      <c r="H423" s="13">
        <v>468842000</v>
      </c>
      <c r="I423" s="14"/>
      <c r="J423" s="15"/>
      <c r="K423" s="15"/>
      <c r="L423" s="15"/>
      <c r="M423" s="15"/>
      <c r="N423" s="16"/>
    </row>
    <row r="424" spans="1:14" ht="45" customHeight="1" x14ac:dyDescent="0.15">
      <c r="A424" s="9" t="s">
        <v>618</v>
      </c>
      <c r="B424" s="9" t="s">
        <v>383</v>
      </c>
      <c r="C424" s="10">
        <v>45198</v>
      </c>
      <c r="D424" s="9" t="s">
        <v>27</v>
      </c>
      <c r="E424" s="11">
        <v>8010401050387</v>
      </c>
      <c r="F424" s="12" t="s">
        <v>22</v>
      </c>
      <c r="G424" s="13"/>
      <c r="H424" s="13">
        <v>290565000</v>
      </c>
      <c r="I424" s="14"/>
      <c r="J424" s="15"/>
      <c r="K424" s="15"/>
      <c r="L424" s="15"/>
      <c r="M424" s="15"/>
      <c r="N424" s="16"/>
    </row>
    <row r="425" spans="1:14" ht="45" customHeight="1" x14ac:dyDescent="0.15">
      <c r="A425" s="9" t="s">
        <v>619</v>
      </c>
      <c r="B425" s="9" t="s">
        <v>383</v>
      </c>
      <c r="C425" s="10">
        <v>45198</v>
      </c>
      <c r="D425" s="9" t="s">
        <v>27</v>
      </c>
      <c r="E425" s="11">
        <v>8010401050387</v>
      </c>
      <c r="F425" s="12" t="s">
        <v>568</v>
      </c>
      <c r="G425" s="13"/>
      <c r="H425" s="13">
        <v>20658000</v>
      </c>
      <c r="I425" s="14"/>
      <c r="J425" s="15"/>
      <c r="K425" s="15"/>
      <c r="L425" s="15"/>
      <c r="M425" s="15"/>
      <c r="N425" s="16"/>
    </row>
    <row r="426" spans="1:14" ht="45" customHeight="1" x14ac:dyDescent="0.15">
      <c r="A426" s="9" t="s">
        <v>620</v>
      </c>
      <c r="B426" s="9" t="s">
        <v>383</v>
      </c>
      <c r="C426" s="10">
        <v>45198</v>
      </c>
      <c r="D426" s="9" t="s">
        <v>30</v>
      </c>
      <c r="E426" s="11">
        <v>1140001005719</v>
      </c>
      <c r="F426" s="12" t="s">
        <v>621</v>
      </c>
      <c r="G426" s="13"/>
      <c r="H426" s="13">
        <v>585992000</v>
      </c>
      <c r="I426" s="14"/>
      <c r="J426" s="15"/>
      <c r="K426" s="15"/>
      <c r="L426" s="15"/>
      <c r="M426" s="15"/>
      <c r="N426" s="16"/>
    </row>
    <row r="427" spans="1:14" ht="45" customHeight="1" x14ac:dyDescent="0.15">
      <c r="A427" s="9" t="s">
        <v>622</v>
      </c>
      <c r="B427" s="9" t="s">
        <v>383</v>
      </c>
      <c r="C427" s="10">
        <v>45198</v>
      </c>
      <c r="D427" s="9" t="s">
        <v>27</v>
      </c>
      <c r="E427" s="11">
        <v>8010401050387</v>
      </c>
      <c r="F427" s="12" t="s">
        <v>381</v>
      </c>
      <c r="G427" s="13"/>
      <c r="H427" s="13">
        <v>44192500</v>
      </c>
      <c r="I427" s="14"/>
      <c r="J427" s="15"/>
      <c r="K427" s="15"/>
      <c r="L427" s="15"/>
      <c r="M427" s="15"/>
      <c r="N427" s="16"/>
    </row>
    <row r="428" spans="1:14" ht="45" customHeight="1" x14ac:dyDescent="0.15">
      <c r="A428" s="9" t="s">
        <v>623</v>
      </c>
      <c r="B428" s="9" t="s">
        <v>383</v>
      </c>
      <c r="C428" s="10">
        <v>45198</v>
      </c>
      <c r="D428" s="9" t="s">
        <v>27</v>
      </c>
      <c r="E428" s="11">
        <v>8010401050387</v>
      </c>
      <c r="F428" s="12" t="s">
        <v>578</v>
      </c>
      <c r="G428" s="13"/>
      <c r="H428" s="13">
        <v>29118100</v>
      </c>
      <c r="I428" s="14"/>
      <c r="J428" s="15"/>
      <c r="K428" s="15"/>
      <c r="L428" s="15"/>
      <c r="M428" s="15"/>
      <c r="N428" s="16"/>
    </row>
    <row r="429" spans="1:14" ht="45" customHeight="1" x14ac:dyDescent="0.15">
      <c r="A429" s="9" t="s">
        <v>624</v>
      </c>
      <c r="B429" s="9" t="s">
        <v>383</v>
      </c>
      <c r="C429" s="10">
        <v>45198</v>
      </c>
      <c r="D429" s="9" t="s">
        <v>30</v>
      </c>
      <c r="E429" s="11">
        <v>1140001005719</v>
      </c>
      <c r="F429" s="12" t="s">
        <v>625</v>
      </c>
      <c r="G429" s="13"/>
      <c r="H429" s="13">
        <v>123750000</v>
      </c>
      <c r="I429" s="14"/>
      <c r="J429" s="15"/>
      <c r="K429" s="15"/>
      <c r="L429" s="15"/>
      <c r="M429" s="15"/>
      <c r="N429" s="16"/>
    </row>
    <row r="430" spans="1:14" ht="45" customHeight="1" x14ac:dyDescent="0.15">
      <c r="A430" s="9" t="s">
        <v>626</v>
      </c>
      <c r="B430" s="9" t="s">
        <v>383</v>
      </c>
      <c r="C430" s="10">
        <v>45198</v>
      </c>
      <c r="D430" s="9" t="s">
        <v>27</v>
      </c>
      <c r="E430" s="11">
        <v>8010401050387</v>
      </c>
      <c r="F430" s="12" t="s">
        <v>275</v>
      </c>
      <c r="G430" s="13"/>
      <c r="H430" s="13">
        <v>8089400</v>
      </c>
      <c r="I430" s="14"/>
      <c r="J430" s="15"/>
      <c r="K430" s="15"/>
      <c r="L430" s="15"/>
      <c r="M430" s="15"/>
      <c r="N430" s="16"/>
    </row>
    <row r="431" spans="1:14" ht="45" customHeight="1" x14ac:dyDescent="0.15">
      <c r="A431" s="9" t="s">
        <v>394</v>
      </c>
      <c r="B431" s="9" t="s">
        <v>383</v>
      </c>
      <c r="C431" s="10">
        <v>45198</v>
      </c>
      <c r="D431" s="9" t="s">
        <v>27</v>
      </c>
      <c r="E431" s="11">
        <v>8010401050387</v>
      </c>
      <c r="F431" s="12" t="s">
        <v>578</v>
      </c>
      <c r="G431" s="13"/>
      <c r="H431" s="13">
        <v>3818100</v>
      </c>
      <c r="I431" s="14"/>
      <c r="J431" s="15"/>
      <c r="K431" s="15"/>
      <c r="L431" s="15"/>
      <c r="M431" s="15"/>
      <c r="N431" s="16"/>
    </row>
    <row r="432" spans="1:14" ht="45" customHeight="1" x14ac:dyDescent="0.15">
      <c r="A432" s="9" t="s">
        <v>627</v>
      </c>
      <c r="B432" s="9" t="s">
        <v>383</v>
      </c>
      <c r="C432" s="10">
        <v>45198</v>
      </c>
      <c r="D432" s="9" t="s">
        <v>27</v>
      </c>
      <c r="E432" s="11">
        <v>8010401050387</v>
      </c>
      <c r="F432" s="12" t="s">
        <v>275</v>
      </c>
      <c r="G432" s="13"/>
      <c r="H432" s="13">
        <v>165000000</v>
      </c>
      <c r="I432" s="14"/>
      <c r="J432" s="15"/>
      <c r="K432" s="15"/>
      <c r="L432" s="15"/>
      <c r="M432" s="15"/>
      <c r="N432" s="16"/>
    </row>
    <row r="433" spans="1:14" ht="45" customHeight="1" x14ac:dyDescent="0.15">
      <c r="A433" s="9" t="s">
        <v>628</v>
      </c>
      <c r="B433" s="9" t="s">
        <v>383</v>
      </c>
      <c r="C433" s="10">
        <v>45198</v>
      </c>
      <c r="D433" s="9" t="s">
        <v>27</v>
      </c>
      <c r="E433" s="11">
        <v>8010401050387</v>
      </c>
      <c r="F433" s="12" t="s">
        <v>275</v>
      </c>
      <c r="G433" s="13"/>
      <c r="H433" s="13">
        <v>108086000</v>
      </c>
      <c r="I433" s="14"/>
      <c r="J433" s="15"/>
      <c r="K433" s="15"/>
      <c r="L433" s="15"/>
      <c r="M433" s="15"/>
      <c r="N433" s="16"/>
    </row>
    <row r="434" spans="1:14" ht="45" customHeight="1" x14ac:dyDescent="0.15">
      <c r="A434" s="9" t="s">
        <v>629</v>
      </c>
      <c r="B434" s="9" t="s">
        <v>383</v>
      </c>
      <c r="C434" s="10">
        <v>45198</v>
      </c>
      <c r="D434" s="9" t="s">
        <v>27</v>
      </c>
      <c r="E434" s="11">
        <v>8010401050387</v>
      </c>
      <c r="F434" s="12" t="s">
        <v>275</v>
      </c>
      <c r="G434" s="13"/>
      <c r="H434" s="13">
        <v>5966400</v>
      </c>
      <c r="I434" s="14"/>
      <c r="J434" s="15"/>
      <c r="K434" s="15"/>
      <c r="L434" s="15"/>
      <c r="M434" s="15"/>
      <c r="N434" s="16"/>
    </row>
    <row r="435" spans="1:14" ht="45" customHeight="1" x14ac:dyDescent="0.15">
      <c r="A435" s="9" t="s">
        <v>630</v>
      </c>
      <c r="B435" s="9" t="s">
        <v>383</v>
      </c>
      <c r="C435" s="10">
        <v>45198</v>
      </c>
      <c r="D435" s="9" t="s">
        <v>27</v>
      </c>
      <c r="E435" s="11">
        <v>8010401050387</v>
      </c>
      <c r="F435" s="12" t="s">
        <v>381</v>
      </c>
      <c r="G435" s="13"/>
      <c r="H435" s="13">
        <v>46416700</v>
      </c>
      <c r="I435" s="14"/>
      <c r="J435" s="15"/>
      <c r="K435" s="15"/>
      <c r="L435" s="15"/>
      <c r="M435" s="15"/>
      <c r="N435" s="16"/>
    </row>
    <row r="436" spans="1:14" ht="45" customHeight="1" x14ac:dyDescent="0.15">
      <c r="A436" s="9" t="s">
        <v>631</v>
      </c>
      <c r="B436" s="9" t="s">
        <v>383</v>
      </c>
      <c r="C436" s="10">
        <v>45198</v>
      </c>
      <c r="D436" s="9" t="s">
        <v>27</v>
      </c>
      <c r="E436" s="11">
        <v>8010401050387</v>
      </c>
      <c r="F436" s="12" t="s">
        <v>632</v>
      </c>
      <c r="G436" s="13"/>
      <c r="H436" s="13">
        <v>10294130</v>
      </c>
      <c r="I436" s="14"/>
      <c r="J436" s="15"/>
      <c r="K436" s="15"/>
      <c r="L436" s="15"/>
      <c r="M436" s="15"/>
      <c r="N436" s="16"/>
    </row>
    <row r="437" spans="1:14" ht="45" customHeight="1" x14ac:dyDescent="0.15">
      <c r="A437" s="9" t="s">
        <v>633</v>
      </c>
      <c r="B437" s="9" t="s">
        <v>383</v>
      </c>
      <c r="C437" s="10">
        <v>45198</v>
      </c>
      <c r="D437" s="9" t="s">
        <v>30</v>
      </c>
      <c r="E437" s="11">
        <v>1140001005719</v>
      </c>
      <c r="F437" s="12" t="s">
        <v>392</v>
      </c>
      <c r="G437" s="13"/>
      <c r="H437" s="13">
        <v>6806800</v>
      </c>
      <c r="I437" s="14"/>
      <c r="J437" s="15"/>
      <c r="K437" s="15"/>
      <c r="L437" s="15"/>
      <c r="M437" s="15"/>
      <c r="N437" s="16"/>
    </row>
    <row r="438" spans="1:14" ht="45" customHeight="1" x14ac:dyDescent="0.15">
      <c r="A438" s="9" t="s">
        <v>634</v>
      </c>
      <c r="B438" s="9" t="s">
        <v>383</v>
      </c>
      <c r="C438" s="10">
        <v>45198</v>
      </c>
      <c r="D438" s="9" t="s">
        <v>30</v>
      </c>
      <c r="E438" s="11">
        <v>1140001005719</v>
      </c>
      <c r="F438" s="12" t="s">
        <v>392</v>
      </c>
      <c r="G438" s="13"/>
      <c r="H438" s="13">
        <v>30345700</v>
      </c>
      <c r="I438" s="14"/>
      <c r="J438" s="15"/>
      <c r="K438" s="15"/>
      <c r="L438" s="15"/>
      <c r="M438" s="15"/>
      <c r="N438" s="16"/>
    </row>
    <row r="439" spans="1:14" ht="45" customHeight="1" x14ac:dyDescent="0.15">
      <c r="A439" s="9" t="s">
        <v>635</v>
      </c>
      <c r="B439" s="9" t="s">
        <v>383</v>
      </c>
      <c r="C439" s="10">
        <v>45198</v>
      </c>
      <c r="D439" s="9" t="s">
        <v>30</v>
      </c>
      <c r="E439" s="11">
        <v>1140001005719</v>
      </c>
      <c r="F439" s="12" t="s">
        <v>22</v>
      </c>
      <c r="G439" s="13"/>
      <c r="H439" s="13">
        <v>10875700</v>
      </c>
      <c r="I439" s="14"/>
      <c r="J439" s="15"/>
      <c r="K439" s="15"/>
      <c r="L439" s="15"/>
      <c r="M439" s="15"/>
      <c r="N439" s="16"/>
    </row>
    <row r="440" spans="1:14" ht="45" customHeight="1" x14ac:dyDescent="0.15">
      <c r="A440" s="9" t="s">
        <v>636</v>
      </c>
      <c r="B440" s="9" t="s">
        <v>383</v>
      </c>
      <c r="C440" s="10">
        <v>45198</v>
      </c>
      <c r="D440" s="9" t="s">
        <v>30</v>
      </c>
      <c r="E440" s="11">
        <v>1140001005719</v>
      </c>
      <c r="F440" s="12" t="s">
        <v>518</v>
      </c>
      <c r="G440" s="13"/>
      <c r="H440" s="13">
        <v>13574000</v>
      </c>
      <c r="I440" s="14"/>
      <c r="J440" s="15"/>
      <c r="K440" s="15"/>
      <c r="L440" s="15"/>
      <c r="M440" s="15"/>
      <c r="N440" s="16"/>
    </row>
    <row r="441" spans="1:14" ht="45" customHeight="1" x14ac:dyDescent="0.15">
      <c r="A441" s="9" t="s">
        <v>637</v>
      </c>
      <c r="B441" s="9" t="s">
        <v>383</v>
      </c>
      <c r="C441" s="10">
        <v>45198</v>
      </c>
      <c r="D441" s="9" t="s">
        <v>27</v>
      </c>
      <c r="E441" s="11">
        <v>8010401050387</v>
      </c>
      <c r="F441" s="12" t="s">
        <v>275</v>
      </c>
      <c r="G441" s="13"/>
      <c r="H441" s="13">
        <v>4445100</v>
      </c>
      <c r="I441" s="14"/>
      <c r="J441" s="15"/>
      <c r="K441" s="15"/>
      <c r="L441" s="15"/>
      <c r="M441" s="15"/>
      <c r="N441" s="16"/>
    </row>
    <row r="442" spans="1:14" ht="45" customHeight="1" x14ac:dyDescent="0.15">
      <c r="A442" s="9" t="s">
        <v>638</v>
      </c>
      <c r="B442" s="9" t="s">
        <v>383</v>
      </c>
      <c r="C442" s="10">
        <v>45198</v>
      </c>
      <c r="D442" s="9" t="s">
        <v>27</v>
      </c>
      <c r="E442" s="11">
        <v>8010401050387</v>
      </c>
      <c r="F442" s="12" t="s">
        <v>275</v>
      </c>
      <c r="G442" s="13"/>
      <c r="H442" s="13">
        <v>4232800</v>
      </c>
      <c r="I442" s="14"/>
      <c r="J442" s="15"/>
      <c r="K442" s="15"/>
      <c r="L442" s="15"/>
      <c r="M442" s="15"/>
      <c r="N442" s="16"/>
    </row>
    <row r="443" spans="1:14" ht="45" customHeight="1" x14ac:dyDescent="0.15">
      <c r="A443" s="9" t="s">
        <v>664</v>
      </c>
      <c r="B443" s="9" t="s">
        <v>383</v>
      </c>
      <c r="C443" s="10">
        <v>45198</v>
      </c>
      <c r="D443" s="9" t="s">
        <v>486</v>
      </c>
      <c r="E443" s="11">
        <v>4010401030574</v>
      </c>
      <c r="F443" s="12" t="s">
        <v>665</v>
      </c>
      <c r="G443" s="13"/>
      <c r="H443" s="13">
        <v>20022951</v>
      </c>
      <c r="I443" s="14"/>
      <c r="J443" s="15"/>
      <c r="K443" s="15"/>
      <c r="L443" s="15"/>
      <c r="M443" s="15"/>
      <c r="N443" s="16"/>
    </row>
    <row r="444" spans="1:14" ht="45" customHeight="1" x14ac:dyDescent="0.15">
      <c r="A444" s="9" t="s">
        <v>680</v>
      </c>
      <c r="B444" s="9" t="s">
        <v>383</v>
      </c>
      <c r="C444" s="10">
        <v>45198</v>
      </c>
      <c r="D444" s="9" t="s">
        <v>32</v>
      </c>
      <c r="E444" s="11">
        <v>6100001022548</v>
      </c>
      <c r="F444" s="12" t="s">
        <v>22</v>
      </c>
      <c r="G444" s="13"/>
      <c r="H444" s="13">
        <v>5606700</v>
      </c>
      <c r="I444" s="14"/>
      <c r="J444" s="15"/>
      <c r="K444" s="15"/>
      <c r="L444" s="15"/>
      <c r="M444" s="15"/>
      <c r="N444" s="16"/>
    </row>
    <row r="445" spans="1:14" ht="45" customHeight="1" x14ac:dyDescent="0.15">
      <c r="A445" s="9" t="s">
        <v>681</v>
      </c>
      <c r="B445" s="9" t="s">
        <v>383</v>
      </c>
      <c r="C445" s="10">
        <v>45198</v>
      </c>
      <c r="D445" s="9" t="s">
        <v>32</v>
      </c>
      <c r="E445" s="11">
        <v>6100001022548</v>
      </c>
      <c r="F445" s="12" t="s">
        <v>392</v>
      </c>
      <c r="G445" s="13"/>
      <c r="H445" s="13">
        <v>20725100</v>
      </c>
      <c r="I445" s="14"/>
      <c r="J445" s="15"/>
      <c r="K445" s="15"/>
      <c r="L445" s="15"/>
      <c r="M445" s="15"/>
      <c r="N445" s="16"/>
    </row>
    <row r="446" spans="1:14" ht="45" customHeight="1" x14ac:dyDescent="0.15">
      <c r="A446" s="9" t="s">
        <v>682</v>
      </c>
      <c r="B446" s="9" t="s">
        <v>383</v>
      </c>
      <c r="C446" s="10">
        <v>45198</v>
      </c>
      <c r="D446" s="9" t="s">
        <v>486</v>
      </c>
      <c r="E446" s="11">
        <v>4010401030574</v>
      </c>
      <c r="F446" s="12" t="s">
        <v>683</v>
      </c>
      <c r="G446" s="13"/>
      <c r="H446" s="13">
        <v>9124811</v>
      </c>
      <c r="I446" s="14"/>
      <c r="J446" s="15"/>
      <c r="K446" s="15"/>
      <c r="L446" s="15"/>
      <c r="M446" s="15"/>
      <c r="N446" s="16"/>
    </row>
    <row r="447" spans="1:14" ht="45" customHeight="1" x14ac:dyDescent="0.15">
      <c r="A447" s="9" t="s">
        <v>684</v>
      </c>
      <c r="B447" s="9" t="s">
        <v>383</v>
      </c>
      <c r="C447" s="10">
        <v>45198</v>
      </c>
      <c r="D447" s="9" t="s">
        <v>486</v>
      </c>
      <c r="E447" s="11">
        <v>4010401030574</v>
      </c>
      <c r="F447" s="12" t="s">
        <v>685</v>
      </c>
      <c r="G447" s="13"/>
      <c r="H447" s="13">
        <v>11361460</v>
      </c>
      <c r="I447" s="14"/>
      <c r="J447" s="15"/>
      <c r="K447" s="15"/>
      <c r="L447" s="15"/>
      <c r="M447" s="15"/>
      <c r="N447" s="16"/>
    </row>
    <row r="448" spans="1:14" ht="45" customHeight="1" x14ac:dyDescent="0.15">
      <c r="A448" s="9" t="s">
        <v>686</v>
      </c>
      <c r="B448" s="9" t="s">
        <v>383</v>
      </c>
      <c r="C448" s="10">
        <v>45198</v>
      </c>
      <c r="D448" s="9" t="s">
        <v>32</v>
      </c>
      <c r="E448" s="11">
        <v>6100001022548</v>
      </c>
      <c r="F448" s="12" t="s">
        <v>392</v>
      </c>
      <c r="G448" s="13"/>
      <c r="H448" s="13">
        <v>4920300</v>
      </c>
      <c r="I448" s="14"/>
      <c r="J448" s="15"/>
      <c r="K448" s="15"/>
      <c r="L448" s="15"/>
      <c r="M448" s="15"/>
      <c r="N448" s="16"/>
    </row>
    <row r="449" spans="1:14" ht="45" customHeight="1" x14ac:dyDescent="0.15">
      <c r="A449" s="9" t="s">
        <v>687</v>
      </c>
      <c r="B449" s="9" t="s">
        <v>383</v>
      </c>
      <c r="C449" s="10">
        <v>45198</v>
      </c>
      <c r="D449" s="9" t="s">
        <v>486</v>
      </c>
      <c r="E449" s="11">
        <v>4010401030574</v>
      </c>
      <c r="F449" s="12" t="s">
        <v>665</v>
      </c>
      <c r="G449" s="13"/>
      <c r="H449" s="13">
        <v>4461044</v>
      </c>
      <c r="I449" s="14"/>
      <c r="J449" s="15"/>
      <c r="K449" s="15"/>
      <c r="L449" s="15"/>
      <c r="M449" s="15"/>
      <c r="N449" s="16"/>
    </row>
    <row r="450" spans="1:14" ht="45" customHeight="1" x14ac:dyDescent="0.15">
      <c r="A450" s="9" t="s">
        <v>398</v>
      </c>
      <c r="B450" s="9" t="s">
        <v>383</v>
      </c>
      <c r="C450" s="10">
        <v>45198</v>
      </c>
      <c r="D450" s="9" t="s">
        <v>486</v>
      </c>
      <c r="E450" s="11">
        <v>4010401030574</v>
      </c>
      <c r="F450" s="12" t="s">
        <v>22</v>
      </c>
      <c r="G450" s="13"/>
      <c r="H450" s="13">
        <v>18321564</v>
      </c>
      <c r="I450" s="14"/>
      <c r="J450" s="15"/>
      <c r="K450" s="15"/>
      <c r="L450" s="15"/>
      <c r="M450" s="15"/>
      <c r="N450" s="16"/>
    </row>
    <row r="451" spans="1:14" ht="45" customHeight="1" x14ac:dyDescent="0.15">
      <c r="A451" s="9" t="s">
        <v>688</v>
      </c>
      <c r="B451" s="9" t="s">
        <v>383</v>
      </c>
      <c r="C451" s="10">
        <v>45198</v>
      </c>
      <c r="D451" s="9" t="s">
        <v>32</v>
      </c>
      <c r="E451" s="11">
        <v>6100001022548</v>
      </c>
      <c r="F451" s="12" t="s">
        <v>392</v>
      </c>
      <c r="G451" s="13"/>
      <c r="H451" s="13">
        <v>6557100</v>
      </c>
      <c r="I451" s="14"/>
      <c r="J451" s="15"/>
      <c r="K451" s="15"/>
      <c r="L451" s="15"/>
      <c r="M451" s="15"/>
      <c r="N451" s="16"/>
    </row>
    <row r="452" spans="1:14" ht="45" customHeight="1" x14ac:dyDescent="0.15">
      <c r="A452" s="9" t="s">
        <v>398</v>
      </c>
      <c r="B452" s="9" t="s">
        <v>383</v>
      </c>
      <c r="C452" s="10">
        <v>45198</v>
      </c>
      <c r="D452" s="9" t="s">
        <v>486</v>
      </c>
      <c r="E452" s="11">
        <v>4010401030574</v>
      </c>
      <c r="F452" s="12" t="s">
        <v>22</v>
      </c>
      <c r="G452" s="13"/>
      <c r="H452" s="13">
        <v>9223346</v>
      </c>
      <c r="I452" s="14"/>
      <c r="J452" s="15"/>
      <c r="K452" s="15"/>
      <c r="L452" s="15"/>
      <c r="M452" s="15"/>
      <c r="N452" s="16"/>
    </row>
    <row r="453" spans="1:14" ht="45" customHeight="1" x14ac:dyDescent="0.15">
      <c r="A453" s="9" t="s">
        <v>837</v>
      </c>
      <c r="B453" s="9" t="s">
        <v>383</v>
      </c>
      <c r="C453" s="10">
        <v>45198</v>
      </c>
      <c r="D453" s="9" t="s">
        <v>402</v>
      </c>
      <c r="E453" s="11">
        <v>1010001020185</v>
      </c>
      <c r="F453" s="12" t="s">
        <v>426</v>
      </c>
      <c r="G453" s="13">
        <v>1087504000</v>
      </c>
      <c r="H453" s="13">
        <v>1087350000</v>
      </c>
      <c r="I453" s="14">
        <v>0.999</v>
      </c>
      <c r="J453" s="15"/>
      <c r="K453" s="15"/>
      <c r="L453" s="15"/>
      <c r="M453" s="15"/>
      <c r="N453" s="16"/>
    </row>
    <row r="454" spans="1:14" ht="45" customHeight="1" x14ac:dyDescent="0.15">
      <c r="A454" s="9" t="s">
        <v>858</v>
      </c>
      <c r="B454" s="9" t="s">
        <v>383</v>
      </c>
      <c r="C454" s="10">
        <v>45198</v>
      </c>
      <c r="D454" s="9" t="s">
        <v>401</v>
      </c>
      <c r="E454" s="11">
        <v>1010401002840</v>
      </c>
      <c r="F454" s="12" t="s">
        <v>694</v>
      </c>
      <c r="G454" s="13">
        <v>1898600</v>
      </c>
      <c r="H454" s="13">
        <v>1898600</v>
      </c>
      <c r="I454" s="14">
        <v>1</v>
      </c>
      <c r="J454" s="15"/>
      <c r="K454" s="15"/>
      <c r="L454" s="15"/>
      <c r="M454" s="15"/>
      <c r="N454" s="16"/>
    </row>
    <row r="455" spans="1:14" ht="45" customHeight="1" x14ac:dyDescent="0.15">
      <c r="A455" s="9" t="s">
        <v>904</v>
      </c>
      <c r="B455" s="9" t="s">
        <v>383</v>
      </c>
      <c r="C455" s="10">
        <v>45198</v>
      </c>
      <c r="D455" s="9" t="s">
        <v>406</v>
      </c>
      <c r="E455" s="11">
        <v>7010001029485</v>
      </c>
      <c r="F455" s="12" t="s">
        <v>408</v>
      </c>
      <c r="G455" s="13">
        <v>8443600</v>
      </c>
      <c r="H455" s="13">
        <v>8430400</v>
      </c>
      <c r="I455" s="14">
        <v>0.998</v>
      </c>
      <c r="J455" s="15"/>
      <c r="K455" s="15"/>
      <c r="L455" s="15"/>
      <c r="M455" s="15"/>
      <c r="N455" s="16"/>
    </row>
    <row r="456" spans="1:14" ht="45" customHeight="1" x14ac:dyDescent="0.15">
      <c r="A456" s="9" t="s">
        <v>926</v>
      </c>
      <c r="B456" s="9" t="s">
        <v>383</v>
      </c>
      <c r="C456" s="10">
        <v>45198</v>
      </c>
      <c r="D456" s="9" t="s">
        <v>402</v>
      </c>
      <c r="E456" s="11">
        <v>1010001020185</v>
      </c>
      <c r="F456" s="12" t="s">
        <v>433</v>
      </c>
      <c r="G456" s="13"/>
      <c r="H456" s="13">
        <v>27214000</v>
      </c>
      <c r="I456" s="14"/>
      <c r="J456" s="15"/>
      <c r="K456" s="15"/>
      <c r="L456" s="15"/>
      <c r="M456" s="15"/>
      <c r="N456" s="16"/>
    </row>
    <row r="457" spans="1:14" ht="45" customHeight="1" x14ac:dyDescent="0.15">
      <c r="A457" s="9" t="s">
        <v>927</v>
      </c>
      <c r="B457" s="9" t="s">
        <v>383</v>
      </c>
      <c r="C457" s="10">
        <v>45198</v>
      </c>
      <c r="D457" s="9" t="s">
        <v>421</v>
      </c>
      <c r="E457" s="11">
        <v>7010001225687</v>
      </c>
      <c r="F457" s="12" t="s">
        <v>434</v>
      </c>
      <c r="G457" s="13"/>
      <c r="H457" s="13">
        <v>40315000</v>
      </c>
      <c r="I457" s="14"/>
      <c r="J457" s="15"/>
      <c r="K457" s="15"/>
      <c r="L457" s="15"/>
      <c r="M457" s="15"/>
      <c r="N457" s="16"/>
    </row>
    <row r="458" spans="1:14" ht="45" customHeight="1" x14ac:dyDescent="0.15">
      <c r="A458" s="9" t="s">
        <v>937</v>
      </c>
      <c r="B458" s="9" t="s">
        <v>383</v>
      </c>
      <c r="C458" s="10">
        <v>45198</v>
      </c>
      <c r="D458" s="9" t="s">
        <v>401</v>
      </c>
      <c r="E458" s="11">
        <v>1010401002840</v>
      </c>
      <c r="F458" s="12" t="s">
        <v>426</v>
      </c>
      <c r="G458" s="13">
        <v>29187400</v>
      </c>
      <c r="H458" s="13">
        <v>29150000</v>
      </c>
      <c r="I458" s="14">
        <v>0.998</v>
      </c>
      <c r="J458" s="15"/>
      <c r="K458" s="15"/>
      <c r="L458" s="15"/>
      <c r="M458" s="15"/>
      <c r="N458" s="16"/>
    </row>
    <row r="459" spans="1:14" ht="45" customHeight="1" x14ac:dyDescent="0.15">
      <c r="A459" s="9" t="s">
        <v>939</v>
      </c>
      <c r="B459" s="9" t="s">
        <v>383</v>
      </c>
      <c r="C459" s="10">
        <v>45198</v>
      </c>
      <c r="D459" s="9" t="s">
        <v>401</v>
      </c>
      <c r="E459" s="11">
        <v>1010401002840</v>
      </c>
      <c r="F459" s="12" t="s">
        <v>694</v>
      </c>
      <c r="G459" s="13"/>
      <c r="H459" s="13">
        <v>2156000</v>
      </c>
      <c r="I459" s="14"/>
      <c r="J459" s="15"/>
      <c r="K459" s="15"/>
      <c r="L459" s="15"/>
      <c r="M459" s="15"/>
      <c r="N459" s="16"/>
    </row>
    <row r="460" spans="1:14" ht="45" customHeight="1" x14ac:dyDescent="0.15">
      <c r="A460" s="9" t="s">
        <v>941</v>
      </c>
      <c r="B460" s="9" t="s">
        <v>383</v>
      </c>
      <c r="C460" s="10">
        <v>45198</v>
      </c>
      <c r="D460" s="9" t="s">
        <v>402</v>
      </c>
      <c r="E460" s="11">
        <v>1010001020185</v>
      </c>
      <c r="F460" s="12" t="s">
        <v>433</v>
      </c>
      <c r="G460" s="13"/>
      <c r="H460" s="13">
        <v>42080500</v>
      </c>
      <c r="I460" s="14"/>
      <c r="J460" s="15"/>
      <c r="K460" s="15"/>
      <c r="L460" s="15"/>
      <c r="M460" s="15"/>
      <c r="N460" s="16"/>
    </row>
    <row r="461" spans="1:14" ht="45" customHeight="1" x14ac:dyDescent="0.15">
      <c r="A461" s="9" t="s">
        <v>942</v>
      </c>
      <c r="B461" s="9" t="s">
        <v>383</v>
      </c>
      <c r="C461" s="10">
        <v>45198</v>
      </c>
      <c r="D461" s="9" t="s">
        <v>402</v>
      </c>
      <c r="E461" s="11">
        <v>1010001020185</v>
      </c>
      <c r="F461" s="12" t="s">
        <v>433</v>
      </c>
      <c r="G461" s="13">
        <v>62856200</v>
      </c>
      <c r="H461" s="13">
        <v>62854000</v>
      </c>
      <c r="I461" s="14">
        <v>0.999</v>
      </c>
      <c r="J461" s="15"/>
      <c r="K461" s="15"/>
      <c r="L461" s="15"/>
      <c r="M461" s="15"/>
      <c r="N461" s="16"/>
    </row>
    <row r="462" spans="1:14" ht="45" customHeight="1" x14ac:dyDescent="0.15">
      <c r="A462" s="9" t="s">
        <v>943</v>
      </c>
      <c r="B462" s="9" t="s">
        <v>383</v>
      </c>
      <c r="C462" s="10">
        <v>45198</v>
      </c>
      <c r="D462" s="9" t="s">
        <v>402</v>
      </c>
      <c r="E462" s="11">
        <v>1010001020185</v>
      </c>
      <c r="F462" s="12" t="s">
        <v>426</v>
      </c>
      <c r="G462" s="13"/>
      <c r="H462" s="13">
        <v>165935000</v>
      </c>
      <c r="I462" s="14"/>
      <c r="J462" s="15"/>
      <c r="K462" s="15"/>
      <c r="L462" s="15"/>
      <c r="M462" s="15"/>
      <c r="N462" s="16"/>
    </row>
    <row r="463" spans="1:14" ht="45" customHeight="1" x14ac:dyDescent="0.15">
      <c r="A463" s="9" t="s">
        <v>944</v>
      </c>
      <c r="B463" s="9" t="s">
        <v>383</v>
      </c>
      <c r="C463" s="10">
        <v>45198</v>
      </c>
      <c r="D463" s="9" t="s">
        <v>402</v>
      </c>
      <c r="E463" s="11">
        <v>1010001020185</v>
      </c>
      <c r="F463" s="12" t="s">
        <v>426</v>
      </c>
      <c r="G463" s="13"/>
      <c r="H463" s="13">
        <v>137170000</v>
      </c>
      <c r="I463" s="14"/>
      <c r="J463" s="15"/>
      <c r="K463" s="15"/>
      <c r="L463" s="15"/>
      <c r="M463" s="15"/>
      <c r="N463" s="16"/>
    </row>
    <row r="464" spans="1:14" ht="45" customHeight="1" x14ac:dyDescent="0.15">
      <c r="A464" s="9" t="s">
        <v>945</v>
      </c>
      <c r="B464" s="9" t="s">
        <v>383</v>
      </c>
      <c r="C464" s="10">
        <v>45198</v>
      </c>
      <c r="D464" s="9" t="s">
        <v>402</v>
      </c>
      <c r="E464" s="11">
        <v>1010001020185</v>
      </c>
      <c r="F464" s="12" t="s">
        <v>403</v>
      </c>
      <c r="G464" s="13">
        <v>242649000</v>
      </c>
      <c r="H464" s="13">
        <v>242643500</v>
      </c>
      <c r="I464" s="14">
        <v>0.999</v>
      </c>
      <c r="J464" s="15"/>
      <c r="K464" s="15"/>
      <c r="L464" s="15"/>
      <c r="M464" s="15"/>
      <c r="N464" s="16"/>
    </row>
    <row r="465" spans="1:14" ht="45" customHeight="1" x14ac:dyDescent="0.15">
      <c r="A465" s="9" t="s">
        <v>946</v>
      </c>
      <c r="B465" s="9" t="s">
        <v>383</v>
      </c>
      <c r="C465" s="10">
        <v>45198</v>
      </c>
      <c r="D465" s="9" t="s">
        <v>402</v>
      </c>
      <c r="E465" s="11">
        <v>1010001020185</v>
      </c>
      <c r="F465" s="12" t="s">
        <v>877</v>
      </c>
      <c r="G465" s="13">
        <v>128557000</v>
      </c>
      <c r="H465" s="13">
        <v>128557000</v>
      </c>
      <c r="I465" s="14">
        <v>1</v>
      </c>
      <c r="J465" s="15"/>
      <c r="K465" s="15"/>
      <c r="L465" s="15"/>
      <c r="M465" s="15"/>
      <c r="N465" s="16"/>
    </row>
    <row r="466" spans="1:14" ht="45" customHeight="1" x14ac:dyDescent="0.15">
      <c r="A466" s="9" t="s">
        <v>947</v>
      </c>
      <c r="B466" s="9" t="s">
        <v>383</v>
      </c>
      <c r="C466" s="10">
        <v>45198</v>
      </c>
      <c r="D466" s="9" t="s">
        <v>421</v>
      </c>
      <c r="E466" s="11">
        <v>7010001225687</v>
      </c>
      <c r="F466" s="12" t="s">
        <v>434</v>
      </c>
      <c r="G466" s="13"/>
      <c r="H466" s="13">
        <v>21879000</v>
      </c>
      <c r="I466" s="14"/>
      <c r="J466" s="15"/>
      <c r="K466" s="15"/>
      <c r="L466" s="15"/>
      <c r="M466" s="15"/>
      <c r="N466" s="16"/>
    </row>
    <row r="467" spans="1:14" ht="45" customHeight="1" x14ac:dyDescent="0.15">
      <c r="A467" s="9" t="s">
        <v>951</v>
      </c>
      <c r="B467" s="9" t="s">
        <v>383</v>
      </c>
      <c r="C467" s="10">
        <v>45198</v>
      </c>
      <c r="D467" s="9" t="s">
        <v>421</v>
      </c>
      <c r="E467" s="11">
        <v>7010001225687</v>
      </c>
      <c r="F467" s="12" t="s">
        <v>434</v>
      </c>
      <c r="G467" s="13"/>
      <c r="H467" s="13">
        <v>42377500</v>
      </c>
      <c r="I467" s="14"/>
      <c r="J467" s="15"/>
      <c r="K467" s="15"/>
      <c r="L467" s="15"/>
      <c r="M467" s="15"/>
      <c r="N467" s="16"/>
    </row>
    <row r="468" spans="1:14" ht="45" customHeight="1" x14ac:dyDescent="0.15">
      <c r="A468" s="9" t="s">
        <v>952</v>
      </c>
      <c r="B468" s="9" t="s">
        <v>383</v>
      </c>
      <c r="C468" s="10">
        <v>45198</v>
      </c>
      <c r="D468" s="9" t="s">
        <v>421</v>
      </c>
      <c r="E468" s="11">
        <v>7010001225687</v>
      </c>
      <c r="F468" s="12" t="s">
        <v>434</v>
      </c>
      <c r="G468" s="13"/>
      <c r="H468" s="13">
        <v>15449500</v>
      </c>
      <c r="I468" s="14"/>
      <c r="J468" s="15"/>
      <c r="K468" s="15"/>
      <c r="L468" s="15"/>
      <c r="M468" s="15"/>
      <c r="N468" s="16"/>
    </row>
    <row r="469" spans="1:14" ht="45" customHeight="1" x14ac:dyDescent="0.15">
      <c r="A469" s="9" t="s">
        <v>956</v>
      </c>
      <c r="B469" s="9" t="s">
        <v>383</v>
      </c>
      <c r="C469" s="10">
        <v>45198</v>
      </c>
      <c r="D469" s="9" t="s">
        <v>421</v>
      </c>
      <c r="E469" s="11">
        <v>7010001225687</v>
      </c>
      <c r="F469" s="12" t="s">
        <v>434</v>
      </c>
      <c r="G469" s="13"/>
      <c r="H469" s="13">
        <v>1765500</v>
      </c>
      <c r="I469" s="14"/>
      <c r="J469" s="15"/>
      <c r="K469" s="15"/>
      <c r="L469" s="15"/>
      <c r="M469" s="15"/>
      <c r="N469" s="16"/>
    </row>
    <row r="470" spans="1:14" ht="45" customHeight="1" x14ac:dyDescent="0.15">
      <c r="A470" s="9" t="s">
        <v>947</v>
      </c>
      <c r="B470" s="9" t="s">
        <v>383</v>
      </c>
      <c r="C470" s="10">
        <v>45198</v>
      </c>
      <c r="D470" s="9" t="s">
        <v>421</v>
      </c>
      <c r="E470" s="11">
        <v>7010001225687</v>
      </c>
      <c r="F470" s="12" t="s">
        <v>434</v>
      </c>
      <c r="G470" s="13"/>
      <c r="H470" s="13">
        <v>3833500</v>
      </c>
      <c r="I470" s="14"/>
      <c r="J470" s="15"/>
      <c r="K470" s="15"/>
      <c r="L470" s="15"/>
      <c r="M470" s="15"/>
      <c r="N470" s="16"/>
    </row>
    <row r="471" spans="1:14" ht="45" customHeight="1" x14ac:dyDescent="0.15">
      <c r="A471" s="9" t="s">
        <v>957</v>
      </c>
      <c r="B471" s="9" t="s">
        <v>383</v>
      </c>
      <c r="C471" s="10">
        <v>45198</v>
      </c>
      <c r="D471" s="9" t="s">
        <v>421</v>
      </c>
      <c r="E471" s="11">
        <v>7010001225687</v>
      </c>
      <c r="F471" s="12" t="s">
        <v>434</v>
      </c>
      <c r="G471" s="13"/>
      <c r="H471" s="13">
        <v>4301000</v>
      </c>
      <c r="I471" s="14"/>
      <c r="J471" s="15"/>
      <c r="K471" s="15"/>
      <c r="L471" s="15"/>
      <c r="M471" s="15"/>
      <c r="N471" s="16"/>
    </row>
    <row r="472" spans="1:14" ht="45" customHeight="1" x14ac:dyDescent="0.15">
      <c r="A472" s="9" t="s">
        <v>958</v>
      </c>
      <c r="B472" s="9" t="s">
        <v>383</v>
      </c>
      <c r="C472" s="10">
        <v>45198</v>
      </c>
      <c r="D472" s="9" t="s">
        <v>402</v>
      </c>
      <c r="E472" s="11">
        <v>1010001020185</v>
      </c>
      <c r="F472" s="12" t="s">
        <v>959</v>
      </c>
      <c r="G472" s="13">
        <v>224246000</v>
      </c>
      <c r="H472" s="13">
        <v>224197600</v>
      </c>
      <c r="I472" s="14">
        <v>0.999</v>
      </c>
      <c r="J472" s="15"/>
      <c r="K472" s="15"/>
      <c r="L472" s="15"/>
      <c r="M472" s="15"/>
      <c r="N472" s="16"/>
    </row>
    <row r="473" spans="1:14" ht="45" customHeight="1" x14ac:dyDescent="0.15">
      <c r="A473" s="9" t="s">
        <v>962</v>
      </c>
      <c r="B473" s="9" t="s">
        <v>383</v>
      </c>
      <c r="C473" s="10">
        <v>45198</v>
      </c>
      <c r="D473" s="9" t="s">
        <v>402</v>
      </c>
      <c r="E473" s="11">
        <v>1010001020185</v>
      </c>
      <c r="F473" s="12" t="s">
        <v>959</v>
      </c>
      <c r="G473" s="13">
        <v>214027000</v>
      </c>
      <c r="H473" s="13">
        <v>214007200</v>
      </c>
      <c r="I473" s="14">
        <v>0.999</v>
      </c>
      <c r="J473" s="15"/>
      <c r="K473" s="15"/>
      <c r="L473" s="15"/>
      <c r="M473" s="15"/>
      <c r="N473" s="16"/>
    </row>
    <row r="474" spans="1:14" ht="45" customHeight="1" x14ac:dyDescent="0.15">
      <c r="A474" s="9" t="s">
        <v>963</v>
      </c>
      <c r="B474" s="9" t="s">
        <v>383</v>
      </c>
      <c r="C474" s="10">
        <v>45198</v>
      </c>
      <c r="D474" s="9" t="s">
        <v>401</v>
      </c>
      <c r="E474" s="11">
        <v>1010401002840</v>
      </c>
      <c r="F474" s="12" t="s">
        <v>409</v>
      </c>
      <c r="G474" s="13"/>
      <c r="H474" s="13">
        <v>2235200000</v>
      </c>
      <c r="I474" s="14"/>
      <c r="J474" s="15"/>
      <c r="K474" s="15"/>
      <c r="L474" s="15"/>
      <c r="M474" s="15"/>
      <c r="N474" s="16"/>
    </row>
    <row r="475" spans="1:14" ht="45" customHeight="1" x14ac:dyDescent="0.15">
      <c r="A475" s="9" t="s">
        <v>965</v>
      </c>
      <c r="B475" s="9" t="s">
        <v>383</v>
      </c>
      <c r="C475" s="10">
        <v>45198</v>
      </c>
      <c r="D475" s="9" t="s">
        <v>401</v>
      </c>
      <c r="E475" s="11">
        <v>1010401002840</v>
      </c>
      <c r="F475" s="12" t="s">
        <v>694</v>
      </c>
      <c r="G475" s="13">
        <v>8955100</v>
      </c>
      <c r="H475" s="13">
        <v>8954000</v>
      </c>
      <c r="I475" s="14">
        <v>0.999</v>
      </c>
      <c r="J475" s="15"/>
      <c r="K475" s="15"/>
      <c r="L475" s="15"/>
      <c r="M475" s="15"/>
      <c r="N475" s="16"/>
    </row>
    <row r="476" spans="1:14" ht="45" customHeight="1" x14ac:dyDescent="0.15">
      <c r="A476" s="9" t="s">
        <v>966</v>
      </c>
      <c r="B476" s="9" t="s">
        <v>383</v>
      </c>
      <c r="C476" s="10">
        <v>45198</v>
      </c>
      <c r="D476" s="9" t="s">
        <v>711</v>
      </c>
      <c r="E476" s="11">
        <v>7140001005647</v>
      </c>
      <c r="F476" s="12" t="s">
        <v>967</v>
      </c>
      <c r="G476" s="13">
        <v>98429100</v>
      </c>
      <c r="H476" s="13">
        <v>98052900</v>
      </c>
      <c r="I476" s="14">
        <v>0.996</v>
      </c>
      <c r="J476" s="15"/>
      <c r="K476" s="15"/>
      <c r="L476" s="15"/>
      <c r="M476" s="15"/>
      <c r="N476" s="16"/>
    </row>
    <row r="477" spans="1:14" ht="45" customHeight="1" x14ac:dyDescent="0.15">
      <c r="A477" s="9" t="s">
        <v>969</v>
      </c>
      <c r="B477" s="9" t="s">
        <v>383</v>
      </c>
      <c r="C477" s="10">
        <v>45198</v>
      </c>
      <c r="D477" s="9" t="s">
        <v>412</v>
      </c>
      <c r="E477" s="11">
        <v>4010001052390</v>
      </c>
      <c r="F477" s="12" t="s">
        <v>970</v>
      </c>
      <c r="G477" s="13"/>
      <c r="H477" s="13">
        <v>78463000</v>
      </c>
      <c r="I477" s="14"/>
      <c r="J477" s="15"/>
      <c r="K477" s="15"/>
      <c r="L477" s="15"/>
      <c r="M477" s="15"/>
      <c r="N477" s="16"/>
    </row>
    <row r="478" spans="1:14" ht="45" customHeight="1" x14ac:dyDescent="0.15">
      <c r="A478" s="9" t="s">
        <v>971</v>
      </c>
      <c r="B478" s="9" t="s">
        <v>383</v>
      </c>
      <c r="C478" s="10">
        <v>45198</v>
      </c>
      <c r="D478" s="9" t="s">
        <v>412</v>
      </c>
      <c r="E478" s="11">
        <v>4010001052390</v>
      </c>
      <c r="F478" s="12" t="s">
        <v>970</v>
      </c>
      <c r="G478" s="13"/>
      <c r="H478" s="13">
        <v>42845000</v>
      </c>
      <c r="I478" s="14"/>
      <c r="J478" s="15"/>
      <c r="K478" s="15"/>
      <c r="L478" s="15"/>
      <c r="M478" s="15"/>
      <c r="N478" s="16"/>
    </row>
    <row r="479" spans="1:14" ht="45" customHeight="1" x14ac:dyDescent="0.15">
      <c r="A479" s="9" t="s">
        <v>972</v>
      </c>
      <c r="B479" s="9" t="s">
        <v>383</v>
      </c>
      <c r="C479" s="10">
        <v>45198</v>
      </c>
      <c r="D479" s="9" t="s">
        <v>402</v>
      </c>
      <c r="E479" s="11">
        <v>1010001020185</v>
      </c>
      <c r="F479" s="12" t="s">
        <v>433</v>
      </c>
      <c r="G479" s="13"/>
      <c r="H479" s="13">
        <v>6297500</v>
      </c>
      <c r="I479" s="14"/>
      <c r="J479" s="15"/>
      <c r="K479" s="15"/>
      <c r="L479" s="15"/>
      <c r="M479" s="15"/>
      <c r="N479" s="16"/>
    </row>
    <row r="480" spans="1:14" ht="45" customHeight="1" x14ac:dyDescent="0.15">
      <c r="A480" s="9" t="s">
        <v>973</v>
      </c>
      <c r="B480" s="9" t="s">
        <v>383</v>
      </c>
      <c r="C480" s="10">
        <v>45198</v>
      </c>
      <c r="D480" s="9" t="s">
        <v>402</v>
      </c>
      <c r="E480" s="11">
        <v>1010001020185</v>
      </c>
      <c r="F480" s="12" t="s">
        <v>433</v>
      </c>
      <c r="G480" s="13"/>
      <c r="H480" s="13">
        <v>5186500</v>
      </c>
      <c r="I480" s="14"/>
      <c r="J480" s="15"/>
      <c r="K480" s="15"/>
      <c r="L480" s="15"/>
      <c r="M480" s="15"/>
      <c r="N480" s="16"/>
    </row>
    <row r="481" spans="1:14" ht="45" customHeight="1" x14ac:dyDescent="0.15">
      <c r="A481" s="9" t="s">
        <v>974</v>
      </c>
      <c r="B481" s="9" t="s">
        <v>383</v>
      </c>
      <c r="C481" s="10">
        <v>45198</v>
      </c>
      <c r="D481" s="9" t="s">
        <v>402</v>
      </c>
      <c r="E481" s="11">
        <v>1010001020185</v>
      </c>
      <c r="F481" s="12" t="s">
        <v>433</v>
      </c>
      <c r="G481" s="13">
        <v>37824600</v>
      </c>
      <c r="H481" s="13">
        <v>37818000</v>
      </c>
      <c r="I481" s="14">
        <v>0.999</v>
      </c>
      <c r="J481" s="15"/>
      <c r="K481" s="15"/>
      <c r="L481" s="15"/>
      <c r="M481" s="15"/>
      <c r="N481" s="16"/>
    </row>
    <row r="482" spans="1:14" ht="45" customHeight="1" x14ac:dyDescent="0.15">
      <c r="A482" s="9" t="s">
        <v>976</v>
      </c>
      <c r="B482" s="9" t="s">
        <v>383</v>
      </c>
      <c r="C482" s="10">
        <v>45198</v>
      </c>
      <c r="D482" s="9" t="s">
        <v>406</v>
      </c>
      <c r="E482" s="11">
        <v>7010001029485</v>
      </c>
      <c r="F482" s="12" t="s">
        <v>732</v>
      </c>
      <c r="G482" s="13"/>
      <c r="H482" s="13">
        <v>386650000</v>
      </c>
      <c r="I482" s="14"/>
      <c r="J482" s="15"/>
      <c r="K482" s="15"/>
      <c r="L482" s="15"/>
      <c r="M482" s="15"/>
      <c r="N482" s="16"/>
    </row>
    <row r="483" spans="1:14" ht="45" customHeight="1" x14ac:dyDescent="0.15">
      <c r="A483" s="9" t="s">
        <v>978</v>
      </c>
      <c r="B483" s="9" t="s">
        <v>383</v>
      </c>
      <c r="C483" s="10">
        <v>45198</v>
      </c>
      <c r="D483" s="9" t="s">
        <v>401</v>
      </c>
      <c r="E483" s="11">
        <v>1010401002840</v>
      </c>
      <c r="F483" s="12" t="s">
        <v>409</v>
      </c>
      <c r="G483" s="13"/>
      <c r="H483" s="13">
        <v>2357630000</v>
      </c>
      <c r="I483" s="14"/>
      <c r="J483" s="15"/>
      <c r="K483" s="15"/>
      <c r="L483" s="15"/>
      <c r="M483" s="15"/>
      <c r="N483" s="16"/>
    </row>
    <row r="484" spans="1:14" ht="45" customHeight="1" x14ac:dyDescent="0.15">
      <c r="A484" s="9" t="s">
        <v>979</v>
      </c>
      <c r="B484" s="9" t="s">
        <v>383</v>
      </c>
      <c r="C484" s="10">
        <v>45198</v>
      </c>
      <c r="D484" s="9" t="s">
        <v>401</v>
      </c>
      <c r="E484" s="11">
        <v>1010401002840</v>
      </c>
      <c r="F484" s="12" t="s">
        <v>694</v>
      </c>
      <c r="G484" s="13"/>
      <c r="H484" s="13">
        <v>1749000</v>
      </c>
      <c r="I484" s="14"/>
      <c r="J484" s="15"/>
      <c r="K484" s="15"/>
      <c r="L484" s="15"/>
      <c r="M484" s="15"/>
      <c r="N484" s="16"/>
    </row>
    <row r="485" spans="1:14" ht="45" customHeight="1" x14ac:dyDescent="0.15">
      <c r="A485" s="9" t="s">
        <v>980</v>
      </c>
      <c r="B485" s="9" t="s">
        <v>383</v>
      </c>
      <c r="C485" s="10">
        <v>45198</v>
      </c>
      <c r="D485" s="9" t="s">
        <v>417</v>
      </c>
      <c r="E485" s="11">
        <v>6010001018290</v>
      </c>
      <c r="F485" s="12" t="s">
        <v>981</v>
      </c>
      <c r="G485" s="13"/>
      <c r="H485" s="13">
        <v>49060000</v>
      </c>
      <c r="I485" s="14"/>
      <c r="J485" s="15"/>
      <c r="K485" s="15"/>
      <c r="L485" s="15"/>
      <c r="M485" s="15"/>
      <c r="N485" s="16"/>
    </row>
    <row r="486" spans="1:14" ht="45" customHeight="1" x14ac:dyDescent="0.15">
      <c r="A486" s="9" t="s">
        <v>984</v>
      </c>
      <c r="B486" s="9" t="s">
        <v>383</v>
      </c>
      <c r="C486" s="10">
        <v>45198</v>
      </c>
      <c r="D486" s="9" t="s">
        <v>402</v>
      </c>
      <c r="E486" s="11">
        <v>1010001020185</v>
      </c>
      <c r="F486" s="12" t="s">
        <v>959</v>
      </c>
      <c r="G486" s="13">
        <v>295273000</v>
      </c>
      <c r="H486" s="13">
        <v>295221300</v>
      </c>
      <c r="I486" s="14">
        <v>0.999</v>
      </c>
      <c r="J486" s="15"/>
      <c r="K486" s="15"/>
      <c r="L486" s="15"/>
      <c r="M486" s="15"/>
      <c r="N486" s="16"/>
    </row>
    <row r="487" spans="1:14" ht="45" customHeight="1" x14ac:dyDescent="0.15">
      <c r="A487" s="9" t="s">
        <v>987</v>
      </c>
      <c r="B487" s="9" t="s">
        <v>383</v>
      </c>
      <c r="C487" s="10">
        <v>45198</v>
      </c>
      <c r="D487" s="9" t="s">
        <v>422</v>
      </c>
      <c r="E487" s="11">
        <v>7140001092702</v>
      </c>
      <c r="F487" s="12" t="s">
        <v>436</v>
      </c>
      <c r="G487" s="13"/>
      <c r="H487" s="13">
        <v>46453000</v>
      </c>
      <c r="I487" s="14"/>
      <c r="J487" s="15"/>
      <c r="K487" s="15"/>
      <c r="L487" s="15"/>
      <c r="M487" s="15"/>
      <c r="N487" s="16"/>
    </row>
  </sheetData>
  <autoFilter ref="A3:N487">
    <filterColumn colId="10" showButton="0"/>
    <filterColumn colId="11" showButton="0"/>
  </autoFilter>
  <mergeCells count="13">
    <mergeCell ref="A1:N1"/>
    <mergeCell ref="B3:B4"/>
    <mergeCell ref="C3:C4"/>
    <mergeCell ref="D3:D4"/>
    <mergeCell ref="E3:E4"/>
    <mergeCell ref="N3:N4"/>
    <mergeCell ref="F3:F4"/>
    <mergeCell ref="G3:G4"/>
    <mergeCell ref="A3:A4"/>
    <mergeCell ref="H3:H4"/>
    <mergeCell ref="I3:I4"/>
    <mergeCell ref="J3:J4"/>
    <mergeCell ref="K3:M3"/>
  </mergeCells>
  <phoneticPr fontId="4"/>
  <pageMargins left="0.25" right="0.25" top="0.75" bottom="0.75" header="0.3" footer="0.3"/>
  <pageSetup paperSize="9" scale="4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2"/>
  <sheetViews>
    <sheetView view="pageBreakPreview" zoomScale="70" zoomScaleNormal="100" zoomScaleSheetLayoutView="70" workbookViewId="0">
      <selection activeCell="D6" sqref="D6"/>
    </sheetView>
  </sheetViews>
  <sheetFormatPr defaultColWidth="6" defaultRowHeight="60" customHeight="1" x14ac:dyDescent="0.15"/>
  <cols>
    <col min="1" max="1" width="10.125" style="1" customWidth="1"/>
    <col min="2" max="2" width="9.625" style="1" customWidth="1"/>
    <col min="3" max="3" width="6.5" style="1" customWidth="1"/>
    <col min="4" max="4" width="12.75" style="1" bestFit="1" customWidth="1"/>
    <col min="5" max="5" width="42.125" style="3" customWidth="1"/>
    <col min="6" max="6" width="27.25" style="3" customWidth="1"/>
    <col min="7" max="7" width="18.625" style="1" customWidth="1"/>
    <col min="8" max="8" width="44.625" style="3" customWidth="1"/>
    <col min="9" max="9" width="15.625" style="1" customWidth="1"/>
    <col min="10" max="10" width="50.625" style="3" customWidth="1"/>
    <col min="11" max="12" width="15.625" style="3" customWidth="1"/>
    <col min="13" max="17" width="8.625" style="4" customWidth="1"/>
    <col min="18" max="18" width="8.625" style="1" customWidth="1"/>
    <col min="19" max="16384" width="6" style="3"/>
  </cols>
  <sheetData>
    <row r="1" spans="1:18" s="5" customFormat="1" ht="15" customHeight="1" x14ac:dyDescent="0.15">
      <c r="A1" s="20" t="s">
        <v>0</v>
      </c>
      <c r="B1" s="20" t="s">
        <v>1</v>
      </c>
      <c r="C1" s="21" t="s">
        <v>9</v>
      </c>
      <c r="D1" s="22" t="s">
        <v>17</v>
      </c>
      <c r="E1" s="20" t="s">
        <v>2</v>
      </c>
      <c r="F1" s="21" t="s">
        <v>20</v>
      </c>
      <c r="G1" s="20" t="s">
        <v>16</v>
      </c>
      <c r="H1" s="27" t="s">
        <v>10</v>
      </c>
      <c r="I1" s="21" t="s">
        <v>15</v>
      </c>
      <c r="J1" s="27" t="s">
        <v>18</v>
      </c>
      <c r="K1" s="28" t="s">
        <v>3</v>
      </c>
      <c r="L1" s="20" t="s">
        <v>4</v>
      </c>
      <c r="M1" s="23" t="s">
        <v>5</v>
      </c>
      <c r="N1" s="24" t="s">
        <v>21</v>
      </c>
      <c r="O1" s="24" t="s">
        <v>11</v>
      </c>
      <c r="P1" s="24"/>
      <c r="Q1" s="24"/>
      <c r="R1" s="25" t="s">
        <v>6</v>
      </c>
    </row>
    <row r="2" spans="1:18" s="5" customFormat="1" ht="36" customHeight="1" x14ac:dyDescent="0.15">
      <c r="A2" s="20"/>
      <c r="B2" s="20"/>
      <c r="C2" s="21"/>
      <c r="D2" s="22"/>
      <c r="E2" s="20"/>
      <c r="F2" s="21"/>
      <c r="G2" s="20"/>
      <c r="H2" s="27"/>
      <c r="I2" s="21"/>
      <c r="J2" s="27"/>
      <c r="K2" s="28"/>
      <c r="L2" s="20"/>
      <c r="M2" s="23"/>
      <c r="N2" s="24"/>
      <c r="O2" s="6" t="s">
        <v>12</v>
      </c>
      <c r="P2" s="6" t="s">
        <v>13</v>
      </c>
      <c r="Q2" s="6" t="s">
        <v>14</v>
      </c>
      <c r="R2" s="25"/>
    </row>
  </sheetData>
  <autoFilter ref="A2:R2">
    <sortState ref="A6:R999">
      <sortCondition ref="C4:C999"/>
    </sortState>
  </autoFilter>
  <mergeCells count="16">
    <mergeCell ref="F1:F2"/>
    <mergeCell ref="G1:G2"/>
    <mergeCell ref="H1:H2"/>
    <mergeCell ref="I1:I2"/>
    <mergeCell ref="A1:A2"/>
    <mergeCell ref="B1:B2"/>
    <mergeCell ref="C1:C2"/>
    <mergeCell ref="D1:D2"/>
    <mergeCell ref="E1:E2"/>
    <mergeCell ref="R1:R2"/>
    <mergeCell ref="J1:J2"/>
    <mergeCell ref="K1:K2"/>
    <mergeCell ref="L1:L2"/>
    <mergeCell ref="M1:M2"/>
    <mergeCell ref="N1:N2"/>
    <mergeCell ref="O1:Q1"/>
  </mergeCells>
  <phoneticPr fontId="4"/>
  <pageMargins left="0.7" right="0.7" top="0.75" bottom="0.75" header="0.3" footer="0.3"/>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随契</vt:lpstr>
      <vt:lpstr>随契用</vt:lpstr>
      <vt:lpstr>3班</vt:lpstr>
      <vt:lpstr>'3班'!Print_Area</vt:lpstr>
      <vt:lpstr>随契!Print_Area</vt:lpstr>
      <vt:lpstr>随契用!Print_Area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2023-11-07T05:41:37Z</dcterms:created>
  <dcterms:modified xsi:type="dcterms:W3CDTF">2023-11-07T05:41:37Z</dcterms:modified>
  <cp:category/>
  <cp:contentStatus/>
</cp:coreProperties>
</file>