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v.spm.gbase.gsdf.mod.go.jp\関東補給処\各部各支処共有\EKN\2 契約課(Eaklst11kneuc)\契約班データ\1物品データ\松村\見積書・入札書\"/>
    </mc:Choice>
  </mc:AlternateContent>
  <bookViews>
    <workbookView xWindow="0" yWindow="0" windowWidth="20490" windowHeight="7530" tabRatio="952" activeTab="6"/>
  </bookViews>
  <sheets>
    <sheet name="納品書" sheetId="19" r:id="rId1"/>
    <sheet name="納品書 (多" sheetId="21" r:id="rId2"/>
    <sheet name="納品内訳" sheetId="20" r:id="rId3"/>
    <sheet name="請求 (25品" sheetId="16" r:id="rId4"/>
    <sheet name="請求(26～" sheetId="15" r:id="rId5"/>
    <sheet name="入札書12品" sheetId="17" r:id="rId6"/>
    <sheet name="入札書 13～" sheetId="18" r:id="rId7"/>
    <sheet name="見積 12品" sheetId="13" r:id="rId8"/>
    <sheet name="見積13～" sheetId="10" r:id="rId9"/>
    <sheet name="内訳" sheetId="11" r:id="rId10"/>
    <sheet name="BI実計情報" sheetId="12" r:id="rId11"/>
    <sheet name="BI選択項目" sheetId="26" r:id="rId12"/>
    <sheet name="公告掲示" sheetId="23" r:id="rId13"/>
    <sheet name="商議" sheetId="25" r:id="rId14"/>
  </sheets>
  <definedNames>
    <definedName name="_xlnm._FilterDatabase" localSheetId="10" hidden="1">BI実計情報!$B$2:$BM$2</definedName>
    <definedName name="_xlnm.Print_Area" localSheetId="7">'見積 12品'!$C$1:$K$40</definedName>
    <definedName name="_xlnm.Print_Area" localSheetId="8">'見積13～'!$C$1:$K$37</definedName>
    <definedName name="_xlnm.Print_Area" localSheetId="12">公告掲示!$A$1:$K$6</definedName>
    <definedName name="_xlnm.Print_Area" localSheetId="13">商議!$A$1:$G$19</definedName>
    <definedName name="_xlnm.Print_Area" localSheetId="3">'請求 (25品'!$C$4:$K$52</definedName>
    <definedName name="_xlnm.Print_Area" localSheetId="4">'請求(26～'!$B$4:$J$52</definedName>
    <definedName name="_xlnm.Print_Area" localSheetId="9">内訳!$A$1:$G$130</definedName>
    <definedName name="_xlnm.Print_Area" localSheetId="6">'入札書 13～'!$C$1:$K$39</definedName>
    <definedName name="_xlnm.Print_Area" localSheetId="5">入札書12品!$C$1:$K$40</definedName>
    <definedName name="_xlnm.Print_Area" localSheetId="0">納品書!$B$1:$BT$37</definedName>
    <definedName name="_xlnm.Print_Area" localSheetId="1">'納品書 (多'!$B$1:$BT$37</definedName>
    <definedName name="_xlnm.Print_Area" localSheetId="2">納品内訳!$A$1:$BS$36</definedName>
    <definedName name="_xlnm.Print_Titles" localSheetId="9">内訳!$A:$G,内訳!$1:$1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3" l="1"/>
  <c r="G9" i="13"/>
  <c r="L20" i="13" l="1"/>
  <c r="F10" i="17" l="1"/>
  <c r="G10" i="17"/>
  <c r="E40" i="11" l="1"/>
  <c r="E41" i="11"/>
  <c r="E42" i="11"/>
  <c r="E43" i="11"/>
  <c r="E44" i="11"/>
  <c r="E45" i="11"/>
  <c r="E46" i="11"/>
  <c r="E47" i="11"/>
  <c r="E48" i="11"/>
  <c r="E49" i="11"/>
  <c r="E50" i="11"/>
  <c r="E51" i="11"/>
  <c r="E52" i="11"/>
  <c r="N14" i="21"/>
  <c r="AE3" i="19"/>
  <c r="AY15" i="19"/>
  <c r="AY16" i="19"/>
  <c r="AY17" i="19"/>
  <c r="AY18" i="19"/>
  <c r="AY19" i="19"/>
  <c r="AY20" i="19"/>
  <c r="AY21" i="19"/>
  <c r="AY22" i="19"/>
  <c r="AY23" i="19"/>
  <c r="AY24" i="19"/>
  <c r="AY25" i="19"/>
  <c r="AY14" i="19"/>
  <c r="AV15" i="19"/>
  <c r="AV16" i="19"/>
  <c r="AV17" i="19"/>
  <c r="AV18" i="19"/>
  <c r="AV19" i="19"/>
  <c r="AV20" i="19"/>
  <c r="AV21" i="19"/>
  <c r="AV22" i="19"/>
  <c r="AV23" i="19"/>
  <c r="AV24" i="19"/>
  <c r="AV25" i="19"/>
  <c r="AV14" i="19"/>
  <c r="AR15" i="19"/>
  <c r="AR16" i="19"/>
  <c r="AR17" i="19"/>
  <c r="AR18" i="19"/>
  <c r="AR19" i="19"/>
  <c r="AR20" i="19"/>
  <c r="AR21" i="19"/>
  <c r="AR22" i="19"/>
  <c r="AR23" i="19"/>
  <c r="AR24" i="19"/>
  <c r="AR25" i="19"/>
  <c r="AR14" i="19"/>
  <c r="AA15" i="19"/>
  <c r="AA16" i="19"/>
  <c r="AA17" i="19"/>
  <c r="AA18" i="19"/>
  <c r="AA19" i="19"/>
  <c r="AA20" i="19"/>
  <c r="AA21" i="19"/>
  <c r="AA22" i="19"/>
  <c r="AA23" i="19"/>
  <c r="AA24" i="19"/>
  <c r="AA25" i="19"/>
  <c r="AA14" i="19"/>
  <c r="N15" i="19"/>
  <c r="N16" i="19"/>
  <c r="N17" i="19"/>
  <c r="N18" i="19"/>
  <c r="N19" i="19"/>
  <c r="N20" i="19"/>
  <c r="N21" i="19"/>
  <c r="N22" i="19"/>
  <c r="N23" i="19"/>
  <c r="N24" i="19"/>
  <c r="N25" i="19"/>
  <c r="N14" i="19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24" i="16"/>
  <c r="C25" i="16"/>
  <c r="C26" i="16"/>
  <c r="C27" i="16"/>
  <c r="C28" i="16"/>
  <c r="C29" i="16"/>
  <c r="C30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23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23" i="16"/>
  <c r="F24" i="16"/>
  <c r="G24" i="16"/>
  <c r="F25" i="16"/>
  <c r="G25" i="16"/>
  <c r="F26" i="16"/>
  <c r="G26" i="16"/>
  <c r="F27" i="16"/>
  <c r="G27" i="16"/>
  <c r="F28" i="16"/>
  <c r="G28" i="16"/>
  <c r="F29" i="16"/>
  <c r="G29" i="16"/>
  <c r="F30" i="16"/>
  <c r="G30" i="16"/>
  <c r="F31" i="16"/>
  <c r="G31" i="16"/>
  <c r="F32" i="16"/>
  <c r="G32" i="16"/>
  <c r="F33" i="16"/>
  <c r="G33" i="16"/>
  <c r="F34" i="16"/>
  <c r="G34" i="16"/>
  <c r="F35" i="16"/>
  <c r="G35" i="16"/>
  <c r="F36" i="16"/>
  <c r="G36" i="16"/>
  <c r="F37" i="16"/>
  <c r="G37" i="16"/>
  <c r="F38" i="16"/>
  <c r="G38" i="16"/>
  <c r="F39" i="16"/>
  <c r="G39" i="16"/>
  <c r="F40" i="16"/>
  <c r="G40" i="16"/>
  <c r="F41" i="16"/>
  <c r="G41" i="16"/>
  <c r="F42" i="16"/>
  <c r="G42" i="16"/>
  <c r="F43" i="16"/>
  <c r="G43" i="16"/>
  <c r="F44" i="16"/>
  <c r="G44" i="16"/>
  <c r="F45" i="16"/>
  <c r="G45" i="16"/>
  <c r="F46" i="16"/>
  <c r="G46" i="16"/>
  <c r="F47" i="16"/>
  <c r="G47" i="16"/>
  <c r="F48" i="16"/>
  <c r="G48" i="16"/>
  <c r="F49" i="16"/>
  <c r="G49" i="16"/>
  <c r="F50" i="16"/>
  <c r="G50" i="16"/>
  <c r="F23" i="16"/>
  <c r="A3" i="23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06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C260" i="11"/>
  <c r="C259" i="11"/>
  <c r="C258" i="11"/>
  <c r="C257" i="11"/>
  <c r="C256" i="11"/>
  <c r="C255" i="11"/>
  <c r="C254" i="11"/>
  <c r="C253" i="11"/>
  <c r="C252" i="11"/>
  <c r="C251" i="11"/>
  <c r="C250" i="11"/>
  <c r="C249" i="11"/>
  <c r="C248" i="11"/>
  <c r="C247" i="11"/>
  <c r="C246" i="11"/>
  <c r="C245" i="11"/>
  <c r="C244" i="11"/>
  <c r="C243" i="11"/>
  <c r="C242" i="11"/>
  <c r="C241" i="11"/>
  <c r="C240" i="11"/>
  <c r="C239" i="11"/>
  <c r="C238" i="11"/>
  <c r="C237" i="11"/>
  <c r="C236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C214" i="11"/>
  <c r="C213" i="11"/>
  <c r="C212" i="11"/>
  <c r="C211" i="11"/>
  <c r="C210" i="11"/>
  <c r="C208" i="11"/>
  <c r="C207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06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C23" i="16"/>
  <c r="B23" i="15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06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" i="11"/>
  <c r="C8" i="10" s="1"/>
  <c r="L16" i="10"/>
  <c r="L17" i="10"/>
  <c r="L19" i="13"/>
  <c r="L19" i="18"/>
  <c r="L18" i="18"/>
  <c r="L18" i="17"/>
  <c r="L19" i="17"/>
  <c r="I19" i="13"/>
  <c r="H19" i="13"/>
  <c r="G19" i="13"/>
  <c r="F19" i="13"/>
  <c r="C19" i="13"/>
  <c r="I18" i="13"/>
  <c r="K18" i="13" s="1"/>
  <c r="H18" i="13"/>
  <c r="G18" i="13"/>
  <c r="F18" i="13"/>
  <c r="C18" i="13"/>
  <c r="I17" i="13"/>
  <c r="K17" i="13" s="1"/>
  <c r="H17" i="13"/>
  <c r="G17" i="13"/>
  <c r="F17" i="13"/>
  <c r="C17" i="13"/>
  <c r="I16" i="13"/>
  <c r="K16" i="13" s="1"/>
  <c r="H16" i="13"/>
  <c r="G16" i="13"/>
  <c r="F16" i="13"/>
  <c r="C16" i="13"/>
  <c r="I15" i="13"/>
  <c r="K15" i="13" s="1"/>
  <c r="H15" i="13"/>
  <c r="G15" i="13"/>
  <c r="F15" i="13"/>
  <c r="C15" i="13"/>
  <c r="I14" i="13"/>
  <c r="K14" i="13" s="1"/>
  <c r="H14" i="13"/>
  <c r="G14" i="13"/>
  <c r="F14" i="13"/>
  <c r="C14" i="13"/>
  <c r="I13" i="13"/>
  <c r="K13" i="13" s="1"/>
  <c r="H13" i="13"/>
  <c r="G13" i="13"/>
  <c r="F13" i="13"/>
  <c r="C13" i="13"/>
  <c r="I12" i="13"/>
  <c r="K12" i="13" s="1"/>
  <c r="H12" i="13"/>
  <c r="G12" i="13"/>
  <c r="F12" i="13"/>
  <c r="C12" i="13"/>
  <c r="I11" i="13"/>
  <c r="K11" i="13" s="1"/>
  <c r="H11" i="13"/>
  <c r="G11" i="13"/>
  <c r="F11" i="13"/>
  <c r="C11" i="13"/>
  <c r="I10" i="13"/>
  <c r="K10" i="13" s="1"/>
  <c r="H10" i="13"/>
  <c r="G10" i="13"/>
  <c r="F10" i="13"/>
  <c r="C10" i="13"/>
  <c r="I9" i="13"/>
  <c r="K9" i="13" s="1"/>
  <c r="H9" i="13"/>
  <c r="C9" i="13"/>
  <c r="I8" i="13"/>
  <c r="K8" i="13" s="1"/>
  <c r="H8" i="13"/>
  <c r="G8" i="13"/>
  <c r="F8" i="13"/>
  <c r="C8" i="13"/>
  <c r="I7" i="17"/>
  <c r="H8" i="17"/>
  <c r="H9" i="17"/>
  <c r="H10" i="17"/>
  <c r="H11" i="17"/>
  <c r="H12" i="17"/>
  <c r="H13" i="17"/>
  <c r="H14" i="17"/>
  <c r="H15" i="17"/>
  <c r="H16" i="17"/>
  <c r="H17" i="17"/>
  <c r="H18" i="17"/>
  <c r="H7" i="17"/>
  <c r="F8" i="17"/>
  <c r="G8" i="17"/>
  <c r="F9" i="17"/>
  <c r="G9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7" i="17"/>
  <c r="C8" i="17"/>
  <c r="C9" i="17"/>
  <c r="C10" i="17"/>
  <c r="C11" i="17"/>
  <c r="C12" i="17"/>
  <c r="C13" i="17"/>
  <c r="C14" i="17"/>
  <c r="C15" i="17"/>
  <c r="C16" i="17"/>
  <c r="C17" i="17"/>
  <c r="C18" i="17"/>
  <c r="C7" i="17"/>
  <c r="AS50" i="12"/>
  <c r="AS52" i="12"/>
  <c r="AS53" i="12"/>
  <c r="AS54" i="12"/>
  <c r="AS57" i="12"/>
  <c r="AS55" i="12"/>
  <c r="AS56" i="12"/>
  <c r="AS58" i="12"/>
  <c r="AS59" i="12"/>
  <c r="AT50" i="12"/>
  <c r="AT52" i="12"/>
  <c r="AT53" i="12"/>
  <c r="AT547" i="12"/>
  <c r="AS547" i="12"/>
  <c r="AT546" i="12"/>
  <c r="AS546" i="12"/>
  <c r="AT545" i="12"/>
  <c r="AS545" i="12"/>
  <c r="AT544" i="12"/>
  <c r="AS544" i="12"/>
  <c r="AT543" i="12"/>
  <c r="AS543" i="12"/>
  <c r="AT542" i="12"/>
  <c r="AS542" i="12"/>
  <c r="AT541" i="12"/>
  <c r="AS541" i="12"/>
  <c r="AT540" i="12"/>
  <c r="AS540" i="12"/>
  <c r="AT539" i="12"/>
  <c r="AS539" i="12"/>
  <c r="AT538" i="12"/>
  <c r="AS538" i="12"/>
  <c r="AT537" i="12"/>
  <c r="AS537" i="12"/>
  <c r="AT536" i="12"/>
  <c r="AS536" i="12"/>
  <c r="AT535" i="12"/>
  <c r="AS535" i="12"/>
  <c r="AT534" i="12"/>
  <c r="AS534" i="12"/>
  <c r="AT533" i="12"/>
  <c r="AS533" i="12"/>
  <c r="AT532" i="12"/>
  <c r="AS532" i="12"/>
  <c r="AT531" i="12"/>
  <c r="AS531" i="12"/>
  <c r="AT530" i="12"/>
  <c r="AS530" i="12"/>
  <c r="AT529" i="12"/>
  <c r="AS529" i="12"/>
  <c r="AT528" i="12"/>
  <c r="AS528" i="12"/>
  <c r="AT527" i="12"/>
  <c r="AS527" i="12"/>
  <c r="AT526" i="12"/>
  <c r="AS526" i="12"/>
  <c r="AT525" i="12"/>
  <c r="AS525" i="12"/>
  <c r="AT524" i="12"/>
  <c r="AS524" i="12"/>
  <c r="AT523" i="12"/>
  <c r="AS523" i="12"/>
  <c r="AT522" i="12"/>
  <c r="AS522" i="12"/>
  <c r="AT521" i="12"/>
  <c r="AS521" i="12"/>
  <c r="AT520" i="12"/>
  <c r="AS520" i="12"/>
  <c r="AT519" i="12"/>
  <c r="AS519" i="12"/>
  <c r="AT518" i="12"/>
  <c r="AS518" i="12"/>
  <c r="AT517" i="12"/>
  <c r="AS517" i="12"/>
  <c r="AT516" i="12"/>
  <c r="AS516" i="12"/>
  <c r="AT515" i="12"/>
  <c r="AS515" i="12"/>
  <c r="AT514" i="12"/>
  <c r="AS514" i="12"/>
  <c r="AT513" i="12"/>
  <c r="AS513" i="12"/>
  <c r="AT512" i="12"/>
  <c r="AS512" i="12"/>
  <c r="AT511" i="12"/>
  <c r="AS511" i="12"/>
  <c r="AT510" i="12"/>
  <c r="AS510" i="12"/>
  <c r="AT509" i="12"/>
  <c r="AS509" i="12"/>
  <c r="AT508" i="12"/>
  <c r="AS508" i="12"/>
  <c r="AT507" i="12"/>
  <c r="AS507" i="12"/>
  <c r="AT506" i="12"/>
  <c r="AS506" i="12"/>
  <c r="AT505" i="12"/>
  <c r="AS505" i="12"/>
  <c r="AT504" i="12"/>
  <c r="AS504" i="12"/>
  <c r="AT503" i="12"/>
  <c r="AS503" i="12"/>
  <c r="AT502" i="12"/>
  <c r="AS502" i="12"/>
  <c r="AT501" i="12"/>
  <c r="AS501" i="12"/>
  <c r="AT500" i="12"/>
  <c r="AS500" i="12"/>
  <c r="AT499" i="12"/>
  <c r="AS499" i="12"/>
  <c r="AT498" i="12"/>
  <c r="AS498" i="12"/>
  <c r="AT497" i="12"/>
  <c r="AS497" i="12"/>
  <c r="AT496" i="12"/>
  <c r="AS496" i="12"/>
  <c r="AT495" i="12"/>
  <c r="AS495" i="12"/>
  <c r="AT494" i="12"/>
  <c r="AS494" i="12"/>
  <c r="AT493" i="12"/>
  <c r="AS493" i="12"/>
  <c r="AT492" i="12"/>
  <c r="AS492" i="12"/>
  <c r="AT491" i="12"/>
  <c r="AS491" i="12"/>
  <c r="AT490" i="12"/>
  <c r="AS490" i="12"/>
  <c r="AT489" i="12"/>
  <c r="AS489" i="12"/>
  <c r="AT488" i="12"/>
  <c r="AS488" i="12"/>
  <c r="AT487" i="12"/>
  <c r="AS487" i="12"/>
  <c r="AT486" i="12"/>
  <c r="AS486" i="12"/>
  <c r="AT485" i="12"/>
  <c r="AS485" i="12"/>
  <c r="AT484" i="12"/>
  <c r="AS484" i="12"/>
  <c r="AT483" i="12"/>
  <c r="AS483" i="12"/>
  <c r="AT482" i="12"/>
  <c r="AS482" i="12"/>
  <c r="AT481" i="12"/>
  <c r="AS481" i="12"/>
  <c r="AT480" i="12"/>
  <c r="AS480" i="12"/>
  <c r="AT479" i="12"/>
  <c r="AS479" i="12"/>
  <c r="AT478" i="12"/>
  <c r="AS478" i="12"/>
  <c r="AT477" i="12"/>
  <c r="AS477" i="12"/>
  <c r="AT476" i="12"/>
  <c r="AS476" i="12"/>
  <c r="AT475" i="12"/>
  <c r="AS475" i="12"/>
  <c r="AT474" i="12"/>
  <c r="AS474" i="12"/>
  <c r="AT473" i="12"/>
  <c r="AS473" i="12"/>
  <c r="AT472" i="12"/>
  <c r="AS472" i="12"/>
  <c r="AT471" i="12"/>
  <c r="AS471" i="12"/>
  <c r="AT470" i="12"/>
  <c r="AS470" i="12"/>
  <c r="AT469" i="12"/>
  <c r="AS469" i="12"/>
  <c r="AT468" i="12"/>
  <c r="AS468" i="12"/>
  <c r="AT467" i="12"/>
  <c r="AS467" i="12"/>
  <c r="AT466" i="12"/>
  <c r="AS466" i="12"/>
  <c r="AT465" i="12"/>
  <c r="AS465" i="12"/>
  <c r="AT464" i="12"/>
  <c r="AS464" i="12"/>
  <c r="AT463" i="12"/>
  <c r="AS463" i="12"/>
  <c r="AT462" i="12"/>
  <c r="AS462" i="12"/>
  <c r="AT461" i="12"/>
  <c r="AS461" i="12"/>
  <c r="AT460" i="12"/>
  <c r="AS460" i="12"/>
  <c r="AT459" i="12"/>
  <c r="AS459" i="12"/>
  <c r="AT458" i="12"/>
  <c r="AS458" i="12"/>
  <c r="AT457" i="12"/>
  <c r="AS457" i="12"/>
  <c r="AT456" i="12"/>
  <c r="AS456" i="12"/>
  <c r="AT455" i="12"/>
  <c r="AS455" i="12"/>
  <c r="AT454" i="12"/>
  <c r="AS454" i="12"/>
  <c r="AT453" i="12"/>
  <c r="AS453" i="12"/>
  <c r="AT452" i="12"/>
  <c r="AS452" i="12"/>
  <c r="AT451" i="12"/>
  <c r="AS451" i="12"/>
  <c r="AT450" i="12"/>
  <c r="AS450" i="12"/>
  <c r="AT449" i="12"/>
  <c r="AS449" i="12"/>
  <c r="AT448" i="12"/>
  <c r="AS448" i="12"/>
  <c r="AT447" i="12"/>
  <c r="AS447" i="12"/>
  <c r="AT446" i="12"/>
  <c r="AS446" i="12"/>
  <c r="AT445" i="12"/>
  <c r="AS445" i="12"/>
  <c r="AT444" i="12"/>
  <c r="AS444" i="12"/>
  <c r="AT443" i="12"/>
  <c r="AS443" i="12"/>
  <c r="AT442" i="12"/>
  <c r="AS442" i="12"/>
  <c r="AT441" i="12"/>
  <c r="AS441" i="12"/>
  <c r="AT440" i="12"/>
  <c r="AS440" i="12"/>
  <c r="AT439" i="12"/>
  <c r="AS439" i="12"/>
  <c r="AT438" i="12"/>
  <c r="AS438" i="12"/>
  <c r="AT437" i="12"/>
  <c r="AS437" i="12"/>
  <c r="AT436" i="12"/>
  <c r="AS436" i="12"/>
  <c r="AT435" i="12"/>
  <c r="AS435" i="12"/>
  <c r="AT434" i="12"/>
  <c r="AS434" i="12"/>
  <c r="AT433" i="12"/>
  <c r="AS433" i="12"/>
  <c r="AT432" i="12"/>
  <c r="AS432" i="12"/>
  <c r="AT431" i="12"/>
  <c r="AS431" i="12"/>
  <c r="AT430" i="12"/>
  <c r="AS430" i="12"/>
  <c r="AT429" i="12"/>
  <c r="AS429" i="12"/>
  <c r="AT428" i="12"/>
  <c r="AS428" i="12"/>
  <c r="AT427" i="12"/>
  <c r="AS427" i="12"/>
  <c r="AT426" i="12"/>
  <c r="AS426" i="12"/>
  <c r="AT425" i="12"/>
  <c r="AS425" i="12"/>
  <c r="AT424" i="12"/>
  <c r="AS424" i="12"/>
  <c r="AT423" i="12"/>
  <c r="AS423" i="12"/>
  <c r="AT422" i="12"/>
  <c r="AS422" i="12"/>
  <c r="AT421" i="12"/>
  <c r="AS421" i="12"/>
  <c r="AT420" i="12"/>
  <c r="AS420" i="12"/>
  <c r="AT419" i="12"/>
  <c r="AS419" i="12"/>
  <c r="AT418" i="12"/>
  <c r="AS418" i="12"/>
  <c r="AT417" i="12"/>
  <c r="AS417" i="12"/>
  <c r="AT416" i="12"/>
  <c r="AS416" i="12"/>
  <c r="AT415" i="12"/>
  <c r="AS415" i="12"/>
  <c r="AT414" i="12"/>
  <c r="AS414" i="12"/>
  <c r="AT413" i="12"/>
  <c r="AS413" i="12"/>
  <c r="AT412" i="12"/>
  <c r="AS412" i="12"/>
  <c r="AT411" i="12"/>
  <c r="AS411" i="12"/>
  <c r="AT410" i="12"/>
  <c r="AS410" i="12"/>
  <c r="AT409" i="12"/>
  <c r="AS409" i="12"/>
  <c r="AT408" i="12"/>
  <c r="AS408" i="12"/>
  <c r="AT407" i="12"/>
  <c r="AS407" i="12"/>
  <c r="AT406" i="12"/>
  <c r="AS406" i="12"/>
  <c r="AT405" i="12"/>
  <c r="AS405" i="12"/>
  <c r="AT404" i="12"/>
  <c r="AS404" i="12"/>
  <c r="AT403" i="12"/>
  <c r="AS403" i="12"/>
  <c r="AT402" i="12"/>
  <c r="AS402" i="12"/>
  <c r="AT401" i="12"/>
  <c r="AS401" i="12"/>
  <c r="AT400" i="12"/>
  <c r="AS400" i="12"/>
  <c r="AT399" i="12"/>
  <c r="AS399" i="12"/>
  <c r="AT398" i="12"/>
  <c r="AS398" i="12"/>
  <c r="AT397" i="12"/>
  <c r="AS397" i="12"/>
  <c r="AT396" i="12"/>
  <c r="AS396" i="12"/>
  <c r="AT395" i="12"/>
  <c r="AS395" i="12"/>
  <c r="AT394" i="12"/>
  <c r="AS394" i="12"/>
  <c r="AT393" i="12"/>
  <c r="AS393" i="12"/>
  <c r="AT392" i="12"/>
  <c r="AS392" i="12"/>
  <c r="AT391" i="12"/>
  <c r="AS391" i="12"/>
  <c r="AT390" i="12"/>
  <c r="AS390" i="12"/>
  <c r="AT389" i="12"/>
  <c r="AS389" i="12"/>
  <c r="AT388" i="12"/>
  <c r="AS388" i="12"/>
  <c r="AT387" i="12"/>
  <c r="AS387" i="12"/>
  <c r="AT386" i="12"/>
  <c r="AS386" i="12"/>
  <c r="AT385" i="12"/>
  <c r="AS385" i="12"/>
  <c r="AT384" i="12"/>
  <c r="AS384" i="12"/>
  <c r="AT383" i="12"/>
  <c r="AS383" i="12"/>
  <c r="AT382" i="12"/>
  <c r="AS382" i="12"/>
  <c r="AT381" i="12"/>
  <c r="AS381" i="12"/>
  <c r="AT380" i="12"/>
  <c r="AS380" i="12"/>
  <c r="AT379" i="12"/>
  <c r="AS379" i="12"/>
  <c r="AT378" i="12"/>
  <c r="AS378" i="12"/>
  <c r="AT377" i="12"/>
  <c r="AS377" i="12"/>
  <c r="AT376" i="12"/>
  <c r="AS376" i="12"/>
  <c r="AT375" i="12"/>
  <c r="AS375" i="12"/>
  <c r="AT374" i="12"/>
  <c r="AS374" i="12"/>
  <c r="AT373" i="12"/>
  <c r="AS373" i="12"/>
  <c r="AT372" i="12"/>
  <c r="AS372" i="12"/>
  <c r="AT371" i="12"/>
  <c r="AS371" i="12"/>
  <c r="AT370" i="12"/>
  <c r="AS370" i="12"/>
  <c r="AT369" i="12"/>
  <c r="AS369" i="12"/>
  <c r="AT368" i="12"/>
  <c r="AS368" i="12"/>
  <c r="AT367" i="12"/>
  <c r="AS367" i="12"/>
  <c r="AT366" i="12"/>
  <c r="AS366" i="12"/>
  <c r="AT365" i="12"/>
  <c r="AS365" i="12"/>
  <c r="AT364" i="12"/>
  <c r="AS364" i="12"/>
  <c r="AT363" i="12"/>
  <c r="AS363" i="12"/>
  <c r="AT362" i="12"/>
  <c r="AS362" i="12"/>
  <c r="AT361" i="12"/>
  <c r="AS361" i="12"/>
  <c r="AT360" i="12"/>
  <c r="AS360" i="12"/>
  <c r="AT359" i="12"/>
  <c r="AS359" i="12"/>
  <c r="AT358" i="12"/>
  <c r="AS358" i="12"/>
  <c r="AT357" i="12"/>
  <c r="AS357" i="12"/>
  <c r="AT356" i="12"/>
  <c r="AS356" i="12"/>
  <c r="AT355" i="12"/>
  <c r="AS355" i="12"/>
  <c r="AT354" i="12"/>
  <c r="AS354" i="12"/>
  <c r="AT353" i="12"/>
  <c r="AS353" i="12"/>
  <c r="AT352" i="12"/>
  <c r="AS352" i="12"/>
  <c r="AT351" i="12"/>
  <c r="AS351" i="12"/>
  <c r="AT350" i="12"/>
  <c r="AS350" i="12"/>
  <c r="AT349" i="12"/>
  <c r="AS349" i="12"/>
  <c r="AT348" i="12"/>
  <c r="AS348" i="12"/>
  <c r="AT347" i="12"/>
  <c r="AS347" i="12"/>
  <c r="AT346" i="12"/>
  <c r="AS346" i="12"/>
  <c r="AT345" i="12"/>
  <c r="AS345" i="12"/>
  <c r="AT344" i="12"/>
  <c r="AS344" i="12"/>
  <c r="AT343" i="12"/>
  <c r="AS343" i="12"/>
  <c r="AT342" i="12"/>
  <c r="AS342" i="12"/>
  <c r="AT341" i="12"/>
  <c r="AS341" i="12"/>
  <c r="AT340" i="12"/>
  <c r="AS340" i="12"/>
  <c r="AT339" i="12"/>
  <c r="AS339" i="12"/>
  <c r="AT338" i="12"/>
  <c r="AS338" i="12"/>
  <c r="AT337" i="12"/>
  <c r="AS337" i="12"/>
  <c r="AT336" i="12"/>
  <c r="AS336" i="12"/>
  <c r="AT335" i="12"/>
  <c r="AS335" i="12"/>
  <c r="AT334" i="12"/>
  <c r="AS334" i="12"/>
  <c r="AT333" i="12"/>
  <c r="AS333" i="12"/>
  <c r="AT332" i="12"/>
  <c r="AS332" i="12"/>
  <c r="AT331" i="12"/>
  <c r="AS331" i="12"/>
  <c r="AT330" i="12"/>
  <c r="AS330" i="12"/>
  <c r="AT329" i="12"/>
  <c r="AS329" i="12"/>
  <c r="AT328" i="12"/>
  <c r="AS328" i="12"/>
  <c r="AT327" i="12"/>
  <c r="AS327" i="12"/>
  <c r="AT326" i="12"/>
  <c r="AS326" i="12"/>
  <c r="AT325" i="12"/>
  <c r="AS325" i="12"/>
  <c r="AT324" i="12"/>
  <c r="AS324" i="12"/>
  <c r="AT323" i="12"/>
  <c r="AS323" i="12"/>
  <c r="AT322" i="12"/>
  <c r="AS322" i="12"/>
  <c r="AT321" i="12"/>
  <c r="AS321" i="12"/>
  <c r="AT320" i="12"/>
  <c r="AS320" i="12"/>
  <c r="AT319" i="12"/>
  <c r="AS319" i="12"/>
  <c r="AT318" i="12"/>
  <c r="AS318" i="12"/>
  <c r="AT317" i="12"/>
  <c r="AS317" i="12"/>
  <c r="AT316" i="12"/>
  <c r="AS316" i="12"/>
  <c r="AT315" i="12"/>
  <c r="AS315" i="12"/>
  <c r="AT314" i="12"/>
  <c r="AS314" i="12"/>
  <c r="AT313" i="12"/>
  <c r="AS313" i="12"/>
  <c r="AT312" i="12"/>
  <c r="AS312" i="12"/>
  <c r="AT311" i="12"/>
  <c r="AS311" i="12"/>
  <c r="AT310" i="12"/>
  <c r="AS310" i="12"/>
  <c r="AT309" i="12"/>
  <c r="AS309" i="12"/>
  <c r="AT308" i="12"/>
  <c r="AS308" i="12"/>
  <c r="AT307" i="12"/>
  <c r="AS307" i="12"/>
  <c r="AT306" i="12"/>
  <c r="AS306" i="12"/>
  <c r="AT305" i="12"/>
  <c r="AS305" i="12"/>
  <c r="AT304" i="12"/>
  <c r="AS304" i="12"/>
  <c r="AT303" i="12"/>
  <c r="AS303" i="12"/>
  <c r="AT302" i="12"/>
  <c r="AS302" i="12"/>
  <c r="AT301" i="12"/>
  <c r="AS301" i="12"/>
  <c r="AT300" i="12"/>
  <c r="AS300" i="12"/>
  <c r="AT299" i="12"/>
  <c r="AS299" i="12"/>
  <c r="AT298" i="12"/>
  <c r="AS298" i="12"/>
  <c r="AT297" i="12"/>
  <c r="AS297" i="12"/>
  <c r="AT296" i="12"/>
  <c r="AS296" i="12"/>
  <c r="AT295" i="12"/>
  <c r="AS295" i="12"/>
  <c r="AT294" i="12"/>
  <c r="AS294" i="12"/>
  <c r="AT293" i="12"/>
  <c r="AS293" i="12"/>
  <c r="AT292" i="12"/>
  <c r="AS292" i="12"/>
  <c r="AT291" i="12"/>
  <c r="AS291" i="12"/>
  <c r="AT290" i="12"/>
  <c r="AS290" i="12"/>
  <c r="AT289" i="12"/>
  <c r="AS289" i="12"/>
  <c r="AT288" i="12"/>
  <c r="AS288" i="12"/>
  <c r="AT287" i="12"/>
  <c r="AS287" i="12"/>
  <c r="AT286" i="12"/>
  <c r="AS286" i="12"/>
  <c r="AT285" i="12"/>
  <c r="AS285" i="12"/>
  <c r="AT284" i="12"/>
  <c r="AS284" i="12"/>
  <c r="AT283" i="12"/>
  <c r="AS283" i="12"/>
  <c r="AT282" i="12"/>
  <c r="AS282" i="12"/>
  <c r="AT281" i="12"/>
  <c r="AS281" i="12"/>
  <c r="AT280" i="12"/>
  <c r="AS280" i="12"/>
  <c r="AT279" i="12"/>
  <c r="AS279" i="12"/>
  <c r="AT278" i="12"/>
  <c r="AS278" i="12"/>
  <c r="AT277" i="12"/>
  <c r="AS277" i="12"/>
  <c r="AT276" i="12"/>
  <c r="AS276" i="12"/>
  <c r="AT275" i="12"/>
  <c r="AS275" i="12"/>
  <c r="AT274" i="12"/>
  <c r="AS274" i="12"/>
  <c r="AT273" i="12"/>
  <c r="AS273" i="12"/>
  <c r="AT272" i="12"/>
  <c r="AS272" i="12"/>
  <c r="AT271" i="12"/>
  <c r="AS271" i="12"/>
  <c r="AT270" i="12"/>
  <c r="AS270" i="12"/>
  <c r="AT269" i="12"/>
  <c r="AS269" i="12"/>
  <c r="AT268" i="12"/>
  <c r="AS268" i="12"/>
  <c r="AT267" i="12"/>
  <c r="AS267" i="12"/>
  <c r="AT266" i="12"/>
  <c r="AS266" i="12"/>
  <c r="AT265" i="12"/>
  <c r="AS265" i="12"/>
  <c r="AT264" i="12"/>
  <c r="AS264" i="12"/>
  <c r="AT263" i="12"/>
  <c r="AS263" i="12"/>
  <c r="AT262" i="12"/>
  <c r="AS262" i="12"/>
  <c r="AT261" i="12"/>
  <c r="AS261" i="12"/>
  <c r="AT260" i="12"/>
  <c r="AS260" i="12"/>
  <c r="AT259" i="12"/>
  <c r="AS259" i="12"/>
  <c r="AT258" i="12"/>
  <c r="AS258" i="12"/>
  <c r="AT257" i="12"/>
  <c r="AS257" i="12"/>
  <c r="AT256" i="12"/>
  <c r="AS256" i="12"/>
  <c r="AT255" i="12"/>
  <c r="AS255" i="12"/>
  <c r="AT254" i="12"/>
  <c r="AS254" i="12"/>
  <c r="AT253" i="12"/>
  <c r="AS253" i="12"/>
  <c r="AT252" i="12"/>
  <c r="AS252" i="12"/>
  <c r="AT251" i="12"/>
  <c r="AS251" i="12"/>
  <c r="AT250" i="12"/>
  <c r="AS250" i="12"/>
  <c r="AT249" i="12"/>
  <c r="AS249" i="12"/>
  <c r="AT248" i="12"/>
  <c r="AS248" i="12"/>
  <c r="AT247" i="12"/>
  <c r="AS247" i="12"/>
  <c r="AT246" i="12"/>
  <c r="AS246" i="12"/>
  <c r="AT245" i="12"/>
  <c r="AS245" i="12"/>
  <c r="AT244" i="12"/>
  <c r="AS244" i="12"/>
  <c r="AT243" i="12"/>
  <c r="AS243" i="12"/>
  <c r="AT242" i="12"/>
  <c r="AS242" i="12"/>
  <c r="AT241" i="12"/>
  <c r="AS241" i="12"/>
  <c r="AT240" i="12"/>
  <c r="AS240" i="12"/>
  <c r="AT239" i="12"/>
  <c r="AS239" i="12"/>
  <c r="AT238" i="12"/>
  <c r="AS238" i="12"/>
  <c r="AT237" i="12"/>
  <c r="AS237" i="12"/>
  <c r="AT236" i="12"/>
  <c r="AS236" i="12"/>
  <c r="AT235" i="12"/>
  <c r="AS235" i="12"/>
  <c r="AT234" i="12"/>
  <c r="AS234" i="12"/>
  <c r="AT233" i="12"/>
  <c r="AS233" i="12"/>
  <c r="AT232" i="12"/>
  <c r="AS232" i="12"/>
  <c r="AT231" i="12"/>
  <c r="AS231" i="12"/>
  <c r="AT230" i="12"/>
  <c r="AS230" i="12"/>
  <c r="AT229" i="12"/>
  <c r="AS229" i="12"/>
  <c r="AT228" i="12"/>
  <c r="AS228" i="12"/>
  <c r="AT227" i="12"/>
  <c r="AS227" i="12"/>
  <c r="AT226" i="12"/>
  <c r="AS226" i="12"/>
  <c r="AT225" i="12"/>
  <c r="AS225" i="12"/>
  <c r="AT224" i="12"/>
  <c r="AS224" i="12"/>
  <c r="AT223" i="12"/>
  <c r="AS223" i="12"/>
  <c r="AT222" i="12"/>
  <c r="AS222" i="12"/>
  <c r="AT221" i="12"/>
  <c r="AS221" i="12"/>
  <c r="AT220" i="12"/>
  <c r="AS220" i="12"/>
  <c r="AT219" i="12"/>
  <c r="AS219" i="12"/>
  <c r="AT218" i="12"/>
  <c r="AS218" i="12"/>
  <c r="AT217" i="12"/>
  <c r="AS217" i="12"/>
  <c r="AT216" i="12"/>
  <c r="AS216" i="12"/>
  <c r="AT215" i="12"/>
  <c r="AS215" i="12"/>
  <c r="AT214" i="12"/>
  <c r="AS214" i="12"/>
  <c r="AT213" i="12"/>
  <c r="AS213" i="12"/>
  <c r="AT212" i="12"/>
  <c r="AS212" i="12"/>
  <c r="AT211" i="12"/>
  <c r="AS211" i="12"/>
  <c r="AT210" i="12"/>
  <c r="AS210" i="12"/>
  <c r="AT209" i="12"/>
  <c r="AS209" i="12"/>
  <c r="AT208" i="12"/>
  <c r="AS208" i="12"/>
  <c r="AT207" i="12"/>
  <c r="AS207" i="12"/>
  <c r="AT206" i="12"/>
  <c r="AS206" i="12"/>
  <c r="AT205" i="12"/>
  <c r="AS205" i="12"/>
  <c r="AT204" i="12"/>
  <c r="AS204" i="12"/>
  <c r="AT203" i="12"/>
  <c r="AS203" i="12"/>
  <c r="AT202" i="12"/>
  <c r="AS202" i="12"/>
  <c r="AT201" i="12"/>
  <c r="AS201" i="12"/>
  <c r="AT200" i="12"/>
  <c r="AS200" i="12"/>
  <c r="AT199" i="12"/>
  <c r="AS199" i="12"/>
  <c r="AT198" i="12"/>
  <c r="AS198" i="12"/>
  <c r="AT197" i="12"/>
  <c r="AS197" i="12"/>
  <c r="AT196" i="12"/>
  <c r="AS196" i="12"/>
  <c r="AT195" i="12"/>
  <c r="AS195" i="12"/>
  <c r="AT194" i="12"/>
  <c r="AS194" i="12"/>
  <c r="AT193" i="12"/>
  <c r="AS193" i="12"/>
  <c r="AT192" i="12"/>
  <c r="AS192" i="12"/>
  <c r="AT191" i="12"/>
  <c r="AS191" i="12"/>
  <c r="AT190" i="12"/>
  <c r="AS190" i="12"/>
  <c r="AT189" i="12"/>
  <c r="AS189" i="12"/>
  <c r="AT188" i="12"/>
  <c r="AS188" i="12"/>
  <c r="AT187" i="12"/>
  <c r="AS187" i="12"/>
  <c r="AT186" i="12"/>
  <c r="AS186" i="12"/>
  <c r="AT185" i="12"/>
  <c r="AS185" i="12"/>
  <c r="AT184" i="12"/>
  <c r="AS184" i="12"/>
  <c r="AT183" i="12"/>
  <c r="AS183" i="12"/>
  <c r="AT182" i="12"/>
  <c r="AS182" i="12"/>
  <c r="AT181" i="12"/>
  <c r="AS181" i="12"/>
  <c r="AT180" i="12"/>
  <c r="AS180" i="12"/>
  <c r="AT179" i="12"/>
  <c r="AS179" i="12"/>
  <c r="AT178" i="12"/>
  <c r="AS178" i="12"/>
  <c r="AT177" i="12"/>
  <c r="AS177" i="12"/>
  <c r="AT176" i="12"/>
  <c r="AS176" i="12"/>
  <c r="AT175" i="12"/>
  <c r="AS175" i="12"/>
  <c r="AT174" i="12"/>
  <c r="AS174" i="12"/>
  <c r="AT173" i="12"/>
  <c r="AS173" i="12"/>
  <c r="AT172" i="12"/>
  <c r="AS172" i="12"/>
  <c r="AT171" i="12"/>
  <c r="AS171" i="12"/>
  <c r="AT170" i="12"/>
  <c r="AS170" i="12"/>
  <c r="AT169" i="12"/>
  <c r="AS169" i="12"/>
  <c r="AT168" i="12"/>
  <c r="AS168" i="12"/>
  <c r="AT167" i="12"/>
  <c r="AS167" i="12"/>
  <c r="AT166" i="12"/>
  <c r="AS166" i="12"/>
  <c r="AT165" i="12"/>
  <c r="AS165" i="12"/>
  <c r="AT164" i="12"/>
  <c r="AS164" i="12"/>
  <c r="AT163" i="12"/>
  <c r="AS163" i="12"/>
  <c r="AT162" i="12"/>
  <c r="AS162" i="12"/>
  <c r="AT161" i="12"/>
  <c r="AS161" i="12"/>
  <c r="AT160" i="12"/>
  <c r="AS160" i="12"/>
  <c r="AT159" i="12"/>
  <c r="AS159" i="12"/>
  <c r="AT158" i="12"/>
  <c r="AS158" i="12"/>
  <c r="AT157" i="12"/>
  <c r="AS157" i="12"/>
  <c r="AT156" i="12"/>
  <c r="AS156" i="12"/>
  <c r="AT155" i="12"/>
  <c r="AS155" i="12"/>
  <c r="AT154" i="12"/>
  <c r="AS154" i="12"/>
  <c r="AT153" i="12"/>
  <c r="AS153" i="12"/>
  <c r="AT152" i="12"/>
  <c r="AS152" i="12"/>
  <c r="AT151" i="12"/>
  <c r="AS151" i="12"/>
  <c r="AT150" i="12"/>
  <c r="AS150" i="12"/>
  <c r="AT149" i="12"/>
  <c r="AS149" i="12"/>
  <c r="AT148" i="12"/>
  <c r="AS148" i="12"/>
  <c r="AT147" i="12"/>
  <c r="AS147" i="12"/>
  <c r="AT146" i="12"/>
  <c r="AS146" i="12"/>
  <c r="AT145" i="12"/>
  <c r="AS145" i="12"/>
  <c r="AT144" i="12"/>
  <c r="AS144" i="12"/>
  <c r="AT143" i="12"/>
  <c r="AS143" i="12"/>
  <c r="AT142" i="12"/>
  <c r="AS142" i="12"/>
  <c r="AT141" i="12"/>
  <c r="AS141" i="12"/>
  <c r="AT140" i="12"/>
  <c r="AS140" i="12"/>
  <c r="AT139" i="12"/>
  <c r="AS139" i="12"/>
  <c r="AT138" i="12"/>
  <c r="AS138" i="12"/>
  <c r="AT137" i="12"/>
  <c r="AS137" i="12"/>
  <c r="AT136" i="12"/>
  <c r="AS136" i="12"/>
  <c r="AT135" i="12"/>
  <c r="AS135" i="12"/>
  <c r="AT134" i="12"/>
  <c r="AS134" i="12"/>
  <c r="AT133" i="12"/>
  <c r="AS133" i="12"/>
  <c r="AT132" i="12"/>
  <c r="AS132" i="12"/>
  <c r="AT131" i="12"/>
  <c r="AS131" i="12"/>
  <c r="AT130" i="12"/>
  <c r="AS130" i="12"/>
  <c r="AT129" i="12"/>
  <c r="AS129" i="12"/>
  <c r="AT128" i="12"/>
  <c r="AS128" i="12"/>
  <c r="AT127" i="12"/>
  <c r="AS127" i="12"/>
  <c r="AT126" i="12"/>
  <c r="AS126" i="12"/>
  <c r="AT125" i="12"/>
  <c r="AS125" i="12"/>
  <c r="AT124" i="12"/>
  <c r="AS124" i="12"/>
  <c r="AT123" i="12"/>
  <c r="AS123" i="12"/>
  <c r="AT122" i="12"/>
  <c r="AS122" i="12"/>
  <c r="AT121" i="12"/>
  <c r="AS121" i="12"/>
  <c r="AT120" i="12"/>
  <c r="AS120" i="12"/>
  <c r="AT119" i="12"/>
  <c r="AS119" i="12"/>
  <c r="AT118" i="12"/>
  <c r="AS118" i="12"/>
  <c r="AT117" i="12"/>
  <c r="AS117" i="12"/>
  <c r="AT116" i="12"/>
  <c r="AS116" i="12"/>
  <c r="AT115" i="12"/>
  <c r="AS115" i="12"/>
  <c r="AT114" i="12"/>
  <c r="AS114" i="12"/>
  <c r="AT113" i="12"/>
  <c r="AS113" i="12"/>
  <c r="AT112" i="12"/>
  <c r="AS112" i="12"/>
  <c r="AT111" i="12"/>
  <c r="AS111" i="12"/>
  <c r="AT110" i="12"/>
  <c r="AS110" i="12"/>
  <c r="AT109" i="12"/>
  <c r="AS109" i="12"/>
  <c r="AT108" i="12"/>
  <c r="AS108" i="12"/>
  <c r="AT107" i="12"/>
  <c r="AS107" i="12"/>
  <c r="AT106" i="12"/>
  <c r="AS106" i="12"/>
  <c r="AT105" i="12"/>
  <c r="AS105" i="12"/>
  <c r="AT104" i="12"/>
  <c r="AS104" i="12"/>
  <c r="AT101" i="12"/>
  <c r="AS101" i="12"/>
  <c r="AT102" i="12"/>
  <c r="AS102" i="12"/>
  <c r="AT100" i="12"/>
  <c r="AS100" i="12"/>
  <c r="AT99" i="12"/>
  <c r="AS99" i="12"/>
  <c r="AT103" i="12"/>
  <c r="AS103" i="12"/>
  <c r="AT98" i="12"/>
  <c r="AS98" i="12"/>
  <c r="AT97" i="12"/>
  <c r="AS97" i="12"/>
  <c r="AT96" i="12"/>
  <c r="AS96" i="12"/>
  <c r="AT95" i="12"/>
  <c r="AS95" i="12"/>
  <c r="AT94" i="12"/>
  <c r="AS94" i="12"/>
  <c r="AT91" i="12"/>
  <c r="AS91" i="12"/>
  <c r="AT90" i="12"/>
  <c r="AS90" i="12"/>
  <c r="AT89" i="12"/>
  <c r="AS89" i="12"/>
  <c r="AT93" i="12"/>
  <c r="AS93" i="12"/>
  <c r="AT92" i="12"/>
  <c r="AS92" i="12"/>
  <c r="AT86" i="12"/>
  <c r="AS86" i="12"/>
  <c r="AT88" i="12"/>
  <c r="AS88" i="12"/>
  <c r="AT87" i="12"/>
  <c r="AS87" i="12"/>
  <c r="AT85" i="12"/>
  <c r="AS85" i="12"/>
  <c r="AT84" i="12"/>
  <c r="AS84" i="12"/>
  <c r="AT83" i="12"/>
  <c r="AS83" i="12"/>
  <c r="AT82" i="12"/>
  <c r="AS82" i="12"/>
  <c r="AT81" i="12"/>
  <c r="AS81" i="12"/>
  <c r="AT80" i="12"/>
  <c r="AS80" i="12"/>
  <c r="AT79" i="12"/>
  <c r="AS79" i="12"/>
  <c r="AT78" i="12"/>
  <c r="AS78" i="12"/>
  <c r="AT77" i="12"/>
  <c r="AS77" i="12"/>
  <c r="AT76" i="12"/>
  <c r="AS76" i="12"/>
  <c r="AT75" i="12"/>
  <c r="AS75" i="12"/>
  <c r="AT74" i="12"/>
  <c r="AS74" i="12"/>
  <c r="AT73" i="12"/>
  <c r="AS73" i="12"/>
  <c r="AT72" i="12"/>
  <c r="AS72" i="12"/>
  <c r="AT71" i="12"/>
  <c r="AS71" i="12"/>
  <c r="AT70" i="12"/>
  <c r="AS70" i="12"/>
  <c r="AT69" i="12"/>
  <c r="AS69" i="12"/>
  <c r="AT68" i="12"/>
  <c r="AS68" i="12"/>
  <c r="AT67" i="12"/>
  <c r="AS67" i="12"/>
  <c r="AT66" i="12"/>
  <c r="AS66" i="12"/>
  <c r="AT65" i="12"/>
  <c r="AS65" i="12"/>
  <c r="AT64" i="12"/>
  <c r="AS64" i="12"/>
  <c r="AT63" i="12"/>
  <c r="AS63" i="12"/>
  <c r="AT62" i="12"/>
  <c r="AS62" i="12"/>
  <c r="AT61" i="12"/>
  <c r="AS61" i="12"/>
  <c r="AT60" i="12"/>
  <c r="AS60" i="12"/>
  <c r="AT59" i="12"/>
  <c r="AT58" i="12"/>
  <c r="AT56" i="12"/>
  <c r="AT55" i="12"/>
  <c r="AT57" i="12"/>
  <c r="AT54" i="12"/>
  <c r="AT48" i="12"/>
  <c r="AS48" i="12"/>
  <c r="AT49" i="12"/>
  <c r="AS49" i="12"/>
  <c r="AT47" i="12"/>
  <c r="AS47" i="12"/>
  <c r="AT51" i="12"/>
  <c r="AS51" i="12"/>
  <c r="AT46" i="12"/>
  <c r="AS46" i="12"/>
  <c r="AT45" i="12"/>
  <c r="AS45" i="12"/>
  <c r="AT44" i="12"/>
  <c r="AS44" i="12"/>
  <c r="AT40" i="12"/>
  <c r="AS40" i="12"/>
  <c r="AT39" i="12"/>
  <c r="AS39" i="12"/>
  <c r="AT41" i="12"/>
  <c r="AS41" i="12"/>
  <c r="AT36" i="12"/>
  <c r="AS36" i="12"/>
  <c r="AT35" i="12"/>
  <c r="AS35" i="12"/>
  <c r="AT43" i="12"/>
  <c r="AS43" i="12"/>
  <c r="AT42" i="12"/>
  <c r="AS42" i="12"/>
  <c r="AT38" i="12"/>
  <c r="AS38" i="12"/>
  <c r="AT37" i="12"/>
  <c r="AS37" i="12"/>
  <c r="AT32" i="12"/>
  <c r="AS32" i="12"/>
  <c r="AT33" i="12"/>
  <c r="AS33" i="12"/>
  <c r="AT31" i="12"/>
  <c r="AS31" i="12"/>
  <c r="AT29" i="12"/>
  <c r="AS29" i="12"/>
  <c r="AT28" i="12"/>
  <c r="AS28" i="12"/>
  <c r="AT24" i="12"/>
  <c r="AS24" i="12"/>
  <c r="AT22" i="12"/>
  <c r="AS22" i="12"/>
  <c r="AT21" i="12"/>
  <c r="AS21" i="12"/>
  <c r="AT34" i="12"/>
  <c r="AS34" i="12"/>
  <c r="AT30" i="12"/>
  <c r="AS30" i="12"/>
  <c r="AT27" i="12"/>
  <c r="AS27" i="12"/>
  <c r="AT20" i="12"/>
  <c r="AS20" i="12"/>
  <c r="AT19" i="12"/>
  <c r="AS19" i="12"/>
  <c r="AT18" i="12"/>
  <c r="AS18" i="12"/>
  <c r="AT17" i="12"/>
  <c r="AS17" i="12"/>
  <c r="AT16" i="12"/>
  <c r="AS16" i="12"/>
  <c r="AT26" i="12"/>
  <c r="AS26" i="12"/>
  <c r="AT25" i="12"/>
  <c r="AS25" i="12"/>
  <c r="AT23" i="12"/>
  <c r="AS23" i="12"/>
  <c r="AT15" i="12"/>
  <c r="AS15" i="12"/>
  <c r="AT14" i="12"/>
  <c r="AS14" i="12"/>
  <c r="AT13" i="12"/>
  <c r="AS13" i="12"/>
  <c r="AT11" i="12"/>
  <c r="AS11" i="12"/>
  <c r="AT8" i="12"/>
  <c r="AS8" i="12"/>
  <c r="AT9" i="12"/>
  <c r="AS9" i="12"/>
  <c r="AT12" i="12"/>
  <c r="AS12" i="12"/>
  <c r="AT6" i="12"/>
  <c r="AS6" i="12"/>
  <c r="AT10" i="12"/>
  <c r="AS10" i="12"/>
  <c r="AT7" i="12"/>
  <c r="AS7" i="12"/>
  <c r="AT4" i="12"/>
  <c r="AS4" i="12"/>
  <c r="AT5" i="12"/>
  <c r="AS5" i="12"/>
  <c r="AT3" i="12"/>
  <c r="G7" i="18" l="1"/>
  <c r="E4" i="23"/>
  <c r="F23" i="15"/>
  <c r="AD14" i="21"/>
  <c r="G8" i="10"/>
  <c r="AS3" i="12"/>
  <c r="D3" i="25" l="1"/>
  <c r="H22" i="25"/>
  <c r="H21" i="25"/>
  <c r="H20" i="25"/>
  <c r="H19" i="25"/>
  <c r="H18" i="25"/>
  <c r="E18" i="25"/>
  <c r="H17" i="25"/>
  <c r="E17" i="25"/>
  <c r="H16" i="25"/>
  <c r="E16" i="25"/>
  <c r="H15" i="25"/>
  <c r="E15" i="25"/>
  <c r="H14" i="25"/>
  <c r="E14" i="25"/>
  <c r="H13" i="25"/>
  <c r="E13" i="25"/>
  <c r="H12" i="25"/>
  <c r="E12" i="25"/>
  <c r="H11" i="25"/>
  <c r="E11" i="25"/>
  <c r="M6" i="20" l="1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BB25" i="21" l="1"/>
  <c r="AA25" i="21"/>
  <c r="N25" i="21"/>
  <c r="BB24" i="21"/>
  <c r="AA24" i="21"/>
  <c r="N24" i="21"/>
  <c r="BB23" i="21"/>
  <c r="AA23" i="21"/>
  <c r="N23" i="21"/>
  <c r="BB22" i="21"/>
  <c r="AA22" i="21"/>
  <c r="N22" i="21"/>
  <c r="BB21" i="21"/>
  <c r="AA21" i="21"/>
  <c r="N21" i="21"/>
  <c r="BB20" i="21"/>
  <c r="AA20" i="21"/>
  <c r="N20" i="21"/>
  <c r="BB19" i="21"/>
  <c r="AA19" i="21"/>
  <c r="N19" i="21"/>
  <c r="BB18" i="21"/>
  <c r="BB17" i="21"/>
  <c r="BB16" i="21"/>
  <c r="BB15" i="21"/>
  <c r="BB14" i="21"/>
  <c r="AE3" i="21"/>
  <c r="G1" i="21"/>
  <c r="AU6" i="20"/>
  <c r="BA6" i="20" s="1"/>
  <c r="AU7" i="20"/>
  <c r="BA7" i="20" s="1"/>
  <c r="AU8" i="20"/>
  <c r="BA8" i="20" s="1"/>
  <c r="AU9" i="20"/>
  <c r="BA9" i="20" s="1"/>
  <c r="AU10" i="20"/>
  <c r="BA10" i="20" s="1"/>
  <c r="AU11" i="20"/>
  <c r="BA11" i="20" s="1"/>
  <c r="AU12" i="20"/>
  <c r="BA12" i="20" s="1"/>
  <c r="AU13" i="20"/>
  <c r="BA13" i="20" s="1"/>
  <c r="AU14" i="20"/>
  <c r="BA14" i="20" s="1"/>
  <c r="AU15" i="20"/>
  <c r="BA15" i="20" s="1"/>
  <c r="AU16" i="20"/>
  <c r="BA16" i="20" s="1"/>
  <c r="AU17" i="20"/>
  <c r="BA17" i="20" s="1"/>
  <c r="AU18" i="20"/>
  <c r="BA18" i="20" s="1"/>
  <c r="AU19" i="20"/>
  <c r="BA19" i="20" s="1"/>
  <c r="AU20" i="20"/>
  <c r="BA20" i="20" s="1"/>
  <c r="AU21" i="20"/>
  <c r="BA21" i="20" s="1"/>
  <c r="AU22" i="20"/>
  <c r="BA22" i="20" s="1"/>
  <c r="AU23" i="20"/>
  <c r="BA23" i="20" s="1"/>
  <c r="AU24" i="20"/>
  <c r="BA24" i="20" s="1"/>
  <c r="AU25" i="20"/>
  <c r="BA25" i="20" s="1"/>
  <c r="AU26" i="20"/>
  <c r="BA26" i="20" s="1"/>
  <c r="AU27" i="20"/>
  <c r="BA27" i="20" s="1"/>
  <c r="AU28" i="20"/>
  <c r="BA28" i="20" s="1"/>
  <c r="AU29" i="20"/>
  <c r="BA29" i="20" s="1"/>
  <c r="AU30" i="20"/>
  <c r="BA30" i="20" s="1"/>
  <c r="AU31" i="20"/>
  <c r="BA31" i="20" s="1"/>
  <c r="AU32" i="20"/>
  <c r="BA32" i="20" s="1"/>
  <c r="AU33" i="20"/>
  <c r="BA33" i="20" s="1"/>
  <c r="AU34" i="20"/>
  <c r="BA34" i="20" s="1"/>
  <c r="AU35" i="20"/>
  <c r="BA35" i="20" s="1"/>
  <c r="AQ6" i="20"/>
  <c r="AQ7" i="20"/>
  <c r="AQ8" i="20"/>
  <c r="AQ9" i="20"/>
  <c r="AQ10" i="20"/>
  <c r="AQ11" i="20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AU5" i="20"/>
  <c r="BA5" i="20" s="1"/>
  <c r="AQ5" i="20"/>
  <c r="Z5" i="20"/>
  <c r="M5" i="20"/>
  <c r="G1" i="19"/>
  <c r="BB15" i="19"/>
  <c r="BB16" i="19"/>
  <c r="BB17" i="19"/>
  <c r="BB18" i="19"/>
  <c r="BB19" i="19"/>
  <c r="BB20" i="19"/>
  <c r="BB21" i="19"/>
  <c r="BB22" i="19"/>
  <c r="BB23" i="19"/>
  <c r="BB24" i="19"/>
  <c r="BB25" i="19"/>
  <c r="BB14" i="19"/>
  <c r="G23" i="16" l="1"/>
  <c r="K8" i="18" l="1"/>
  <c r="K17" i="18"/>
  <c r="K16" i="18"/>
  <c r="K15" i="18"/>
  <c r="K14" i="18"/>
  <c r="K13" i="18"/>
  <c r="K12" i="18"/>
  <c r="K11" i="18"/>
  <c r="K10" i="18"/>
  <c r="K9" i="18"/>
  <c r="I18" i="17"/>
  <c r="I17" i="17"/>
  <c r="K17" i="17" s="1"/>
  <c r="I16" i="17"/>
  <c r="K16" i="17" s="1"/>
  <c r="I15" i="17"/>
  <c r="K15" i="17" s="1"/>
  <c r="I14" i="17"/>
  <c r="K14" i="17" s="1"/>
  <c r="I13" i="17"/>
  <c r="K13" i="17" s="1"/>
  <c r="I12" i="17"/>
  <c r="K12" i="17" s="1"/>
  <c r="I11" i="17"/>
  <c r="K11" i="17" s="1"/>
  <c r="I10" i="17"/>
  <c r="K10" i="17" s="1"/>
  <c r="I9" i="17"/>
  <c r="K9" i="17" s="1"/>
  <c r="I8" i="17"/>
  <c r="K8" i="17" s="1"/>
  <c r="K7" i="17"/>
  <c r="G7" i="17"/>
  <c r="E156" i="11" l="1"/>
  <c r="J49" i="15" l="1"/>
  <c r="J50" i="15" s="1"/>
  <c r="N25" i="16" l="1"/>
  <c r="M25" i="16"/>
  <c r="L25" i="16"/>
  <c r="K30" i="16" l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K48" i="16" l="1"/>
  <c r="K49" i="16" s="1"/>
  <c r="K50" i="16" s="1"/>
  <c r="F17" i="16" s="1"/>
  <c r="E17" i="15"/>
  <c r="H23" i="15"/>
  <c r="E28" i="11"/>
  <c r="G28" i="11" s="1"/>
  <c r="E29" i="11"/>
  <c r="G29" i="11" s="1"/>
  <c r="E30" i="11"/>
  <c r="G30" i="11" s="1"/>
  <c r="E31" i="11"/>
  <c r="G31" i="11" s="1"/>
  <c r="E32" i="11"/>
  <c r="G32" i="11" s="1"/>
  <c r="E33" i="11"/>
  <c r="G33" i="11" s="1"/>
  <c r="E34" i="11"/>
  <c r="G34" i="11" s="1"/>
  <c r="E35" i="11"/>
  <c r="G35" i="11" s="1"/>
  <c r="E36" i="11"/>
  <c r="G36" i="11" s="1"/>
  <c r="E37" i="11"/>
  <c r="G37" i="11" s="1"/>
  <c r="E38" i="11"/>
  <c r="G38" i="11" s="1"/>
  <c r="E39" i="11"/>
  <c r="G39" i="11" s="1"/>
  <c r="G40" i="11"/>
  <c r="E54" i="11"/>
  <c r="G54" i="11" s="1"/>
  <c r="E55" i="11"/>
  <c r="G55" i="11" s="1"/>
  <c r="E56" i="11"/>
  <c r="G56" i="11" s="1"/>
  <c r="E57" i="11"/>
  <c r="G57" i="11" s="1"/>
  <c r="E58" i="11"/>
  <c r="G58" i="11" s="1"/>
  <c r="E59" i="11"/>
  <c r="G59" i="11" s="1"/>
  <c r="E60" i="11"/>
  <c r="G60" i="11" s="1"/>
  <c r="E61" i="11"/>
  <c r="G61" i="11" s="1"/>
  <c r="E62" i="11"/>
  <c r="G62" i="11" s="1"/>
  <c r="E63" i="11"/>
  <c r="G63" i="11" s="1"/>
  <c r="E64" i="11"/>
  <c r="G64" i="11" s="1"/>
  <c r="E65" i="11"/>
  <c r="G65" i="11" s="1"/>
  <c r="E66" i="11"/>
  <c r="G66" i="11" s="1"/>
  <c r="E67" i="11"/>
  <c r="G67" i="11" s="1"/>
  <c r="E68" i="11"/>
  <c r="G68" i="11" s="1"/>
  <c r="E69" i="11"/>
  <c r="G69" i="11" s="1"/>
  <c r="E70" i="11"/>
  <c r="G70" i="11" s="1"/>
  <c r="E71" i="11"/>
  <c r="G71" i="11" s="1"/>
  <c r="E72" i="11"/>
  <c r="G72" i="11" s="1"/>
  <c r="E73" i="11"/>
  <c r="G73" i="11" s="1"/>
  <c r="E74" i="11"/>
  <c r="G74" i="11" s="1"/>
  <c r="E75" i="11"/>
  <c r="G75" i="11" s="1"/>
  <c r="E76" i="11"/>
  <c r="G76" i="11" s="1"/>
  <c r="E77" i="11"/>
  <c r="G77" i="11" s="1"/>
  <c r="E78" i="11"/>
  <c r="G78" i="11" s="1"/>
  <c r="E80" i="11"/>
  <c r="G80" i="11" s="1"/>
  <c r="E81" i="11"/>
  <c r="G81" i="11" s="1"/>
  <c r="E82" i="11"/>
  <c r="G82" i="11" s="1"/>
  <c r="E83" i="11"/>
  <c r="G83" i="11" s="1"/>
  <c r="E84" i="11"/>
  <c r="G84" i="11" s="1"/>
  <c r="E85" i="11"/>
  <c r="G85" i="11" s="1"/>
  <c r="E86" i="11"/>
  <c r="G86" i="11" s="1"/>
  <c r="E87" i="11"/>
  <c r="G87" i="11" s="1"/>
  <c r="E88" i="11"/>
  <c r="G88" i="11" s="1"/>
  <c r="E89" i="11"/>
  <c r="G89" i="11" s="1"/>
  <c r="E90" i="11"/>
  <c r="G90" i="11" s="1"/>
  <c r="E91" i="11"/>
  <c r="G91" i="11" s="1"/>
  <c r="E92" i="11"/>
  <c r="G92" i="11" s="1"/>
  <c r="E93" i="11"/>
  <c r="G93" i="11" s="1"/>
  <c r="E94" i="11"/>
  <c r="G94" i="11" s="1"/>
  <c r="E95" i="11"/>
  <c r="G95" i="11" s="1"/>
  <c r="E96" i="11"/>
  <c r="G96" i="11" s="1"/>
  <c r="E97" i="11"/>
  <c r="G97" i="11" s="1"/>
  <c r="E98" i="11"/>
  <c r="G98" i="11" s="1"/>
  <c r="E99" i="11"/>
  <c r="G99" i="11" s="1"/>
  <c r="E100" i="11"/>
  <c r="G100" i="11" s="1"/>
  <c r="E101" i="11"/>
  <c r="G101" i="11" s="1"/>
  <c r="E102" i="11"/>
  <c r="G102" i="11" s="1"/>
  <c r="E103" i="11"/>
  <c r="G103" i="11" s="1"/>
  <c r="E104" i="11"/>
  <c r="G104" i="11" s="1"/>
  <c r="E106" i="11"/>
  <c r="G106" i="11" s="1"/>
  <c r="E132" i="11"/>
  <c r="G132" i="11" s="1"/>
  <c r="E133" i="11"/>
  <c r="G133" i="11" s="1"/>
  <c r="E134" i="11"/>
  <c r="G134" i="11" s="1"/>
  <c r="E135" i="11"/>
  <c r="G135" i="11" s="1"/>
  <c r="E136" i="11"/>
  <c r="G136" i="11" s="1"/>
  <c r="E137" i="11"/>
  <c r="G137" i="11" s="1"/>
  <c r="E138" i="11"/>
  <c r="G138" i="11" s="1"/>
  <c r="E139" i="11"/>
  <c r="G139" i="11" s="1"/>
  <c r="E140" i="11"/>
  <c r="G140" i="11" s="1"/>
  <c r="E141" i="11"/>
  <c r="G141" i="11" s="1"/>
  <c r="E142" i="11"/>
  <c r="G142" i="11" s="1"/>
  <c r="E143" i="11"/>
  <c r="G143" i="11" s="1"/>
  <c r="E144" i="11"/>
  <c r="G144" i="11" s="1"/>
  <c r="E145" i="11"/>
  <c r="G145" i="11" s="1"/>
  <c r="E146" i="11"/>
  <c r="G146" i="11" s="1"/>
  <c r="E147" i="11"/>
  <c r="G147" i="11" s="1"/>
  <c r="E148" i="11"/>
  <c r="G148" i="11" s="1"/>
  <c r="E149" i="11"/>
  <c r="G149" i="11" s="1"/>
  <c r="E150" i="11"/>
  <c r="G150" i="11" s="1"/>
  <c r="E151" i="11"/>
  <c r="G151" i="11" s="1"/>
  <c r="E152" i="11"/>
  <c r="G152" i="11" s="1"/>
  <c r="E153" i="11"/>
  <c r="G153" i="11" s="1"/>
  <c r="E154" i="11"/>
  <c r="G154" i="11" s="1"/>
  <c r="E155" i="11"/>
  <c r="G155" i="11" s="1"/>
  <c r="G156" i="11"/>
  <c r="E158" i="11"/>
  <c r="G158" i="11" s="1"/>
  <c r="E159" i="11"/>
  <c r="G159" i="11" s="1"/>
  <c r="E160" i="11"/>
  <c r="G160" i="11" s="1"/>
  <c r="E161" i="11"/>
  <c r="G161" i="11" s="1"/>
  <c r="E162" i="11"/>
  <c r="G162" i="11" s="1"/>
  <c r="E163" i="11"/>
  <c r="G163" i="11" s="1"/>
  <c r="E164" i="11"/>
  <c r="G164" i="11" s="1"/>
  <c r="E165" i="11"/>
  <c r="G165" i="11" s="1"/>
  <c r="E166" i="11"/>
  <c r="G166" i="11" s="1"/>
  <c r="E167" i="11"/>
  <c r="G167" i="11" s="1"/>
  <c r="E168" i="11"/>
  <c r="G168" i="11" s="1"/>
  <c r="E169" i="11"/>
  <c r="G169" i="11" s="1"/>
  <c r="E170" i="11"/>
  <c r="G170" i="11" s="1"/>
  <c r="E171" i="11"/>
  <c r="G171" i="11" s="1"/>
  <c r="E172" i="11"/>
  <c r="G172" i="11" s="1"/>
  <c r="E173" i="11"/>
  <c r="G173" i="11" s="1"/>
  <c r="E174" i="11"/>
  <c r="G174" i="11" s="1"/>
  <c r="E175" i="11"/>
  <c r="G175" i="11" s="1"/>
  <c r="E176" i="11"/>
  <c r="G176" i="11" s="1"/>
  <c r="E177" i="11"/>
  <c r="G177" i="11" s="1"/>
  <c r="E178" i="11"/>
  <c r="G178" i="11" s="1"/>
  <c r="E179" i="11"/>
  <c r="G179" i="11" s="1"/>
  <c r="E180" i="11"/>
  <c r="G180" i="11" s="1"/>
  <c r="E181" i="11"/>
  <c r="G181" i="11" s="1"/>
  <c r="E182" i="11"/>
  <c r="G182" i="11" s="1"/>
  <c r="E184" i="11"/>
  <c r="G184" i="11" s="1"/>
  <c r="E185" i="11"/>
  <c r="G185" i="11" s="1"/>
  <c r="E186" i="11"/>
  <c r="G186" i="11" s="1"/>
  <c r="E187" i="11"/>
  <c r="G187" i="11" s="1"/>
  <c r="E188" i="11"/>
  <c r="G188" i="11" s="1"/>
  <c r="E189" i="11"/>
  <c r="G189" i="11" s="1"/>
  <c r="E190" i="11"/>
  <c r="G190" i="11" s="1"/>
  <c r="E191" i="11"/>
  <c r="G191" i="11" s="1"/>
  <c r="E192" i="11"/>
  <c r="G192" i="11" s="1"/>
  <c r="E193" i="11"/>
  <c r="G193" i="11" s="1"/>
  <c r="E194" i="11"/>
  <c r="G194" i="11" s="1"/>
  <c r="E195" i="11"/>
  <c r="G195" i="11" s="1"/>
  <c r="E196" i="11"/>
  <c r="G196" i="11" s="1"/>
  <c r="E197" i="11"/>
  <c r="G197" i="11" s="1"/>
  <c r="E198" i="11"/>
  <c r="G198" i="11" s="1"/>
  <c r="E199" i="11"/>
  <c r="G199" i="11" s="1"/>
  <c r="E200" i="11"/>
  <c r="G200" i="11" s="1"/>
  <c r="E201" i="11"/>
  <c r="G201" i="11" s="1"/>
  <c r="E202" i="11"/>
  <c r="G202" i="11" s="1"/>
  <c r="E203" i="11"/>
  <c r="G203" i="11" s="1"/>
  <c r="E204" i="11"/>
  <c r="G204" i="11" s="1"/>
  <c r="E205" i="11"/>
  <c r="G205" i="11" s="1"/>
  <c r="E206" i="11"/>
  <c r="G206" i="11" s="1"/>
  <c r="E207" i="11"/>
  <c r="G207" i="11" s="1"/>
  <c r="E208" i="11"/>
  <c r="G208" i="11" s="1"/>
  <c r="E210" i="11"/>
  <c r="G210" i="11" s="1"/>
  <c r="E211" i="11"/>
  <c r="G211" i="11" s="1"/>
  <c r="E212" i="11"/>
  <c r="G212" i="11" s="1"/>
  <c r="E213" i="11"/>
  <c r="G213" i="11" s="1"/>
  <c r="E214" i="11"/>
  <c r="G214" i="11" s="1"/>
  <c r="E215" i="11"/>
  <c r="G215" i="11" s="1"/>
  <c r="E216" i="11"/>
  <c r="G216" i="11" s="1"/>
  <c r="E217" i="11"/>
  <c r="G217" i="11" s="1"/>
  <c r="E218" i="11"/>
  <c r="G218" i="11" s="1"/>
  <c r="E219" i="11"/>
  <c r="G219" i="11" s="1"/>
  <c r="E220" i="11"/>
  <c r="G220" i="11" s="1"/>
  <c r="E221" i="11"/>
  <c r="G221" i="11" s="1"/>
  <c r="E222" i="11"/>
  <c r="G222" i="11" s="1"/>
  <c r="E223" i="11"/>
  <c r="G223" i="11" s="1"/>
  <c r="E224" i="11"/>
  <c r="G224" i="11" s="1"/>
  <c r="E225" i="11"/>
  <c r="G225" i="11" s="1"/>
  <c r="E226" i="11"/>
  <c r="G226" i="11" s="1"/>
  <c r="E227" i="11"/>
  <c r="G227" i="11" s="1"/>
  <c r="E228" i="11"/>
  <c r="G228" i="11" s="1"/>
  <c r="E229" i="11"/>
  <c r="G229" i="11" s="1"/>
  <c r="E230" i="11"/>
  <c r="G230" i="11" s="1"/>
  <c r="E231" i="11"/>
  <c r="G231" i="11" s="1"/>
  <c r="E232" i="11"/>
  <c r="G232" i="11" s="1"/>
  <c r="E233" i="11"/>
  <c r="G233" i="11" s="1"/>
  <c r="E234" i="11"/>
  <c r="G234" i="11" s="1"/>
  <c r="E236" i="11"/>
  <c r="G236" i="11" s="1"/>
  <c r="E237" i="11"/>
  <c r="G237" i="11" s="1"/>
  <c r="E238" i="11"/>
  <c r="G238" i="11" s="1"/>
  <c r="E239" i="11"/>
  <c r="G239" i="11" s="1"/>
  <c r="E240" i="11"/>
  <c r="G240" i="11" s="1"/>
  <c r="E241" i="11"/>
  <c r="G241" i="11" s="1"/>
  <c r="E242" i="11"/>
  <c r="G242" i="11" s="1"/>
  <c r="E243" i="11"/>
  <c r="G243" i="11" s="1"/>
  <c r="E244" i="11"/>
  <c r="G244" i="11" s="1"/>
  <c r="E245" i="11"/>
  <c r="G245" i="11" s="1"/>
  <c r="E246" i="11"/>
  <c r="G246" i="11" s="1"/>
  <c r="E247" i="11"/>
  <c r="G247" i="11" s="1"/>
  <c r="E248" i="11"/>
  <c r="G248" i="11" s="1"/>
  <c r="E249" i="11"/>
  <c r="G249" i="11" s="1"/>
  <c r="E250" i="11"/>
  <c r="G250" i="11" s="1"/>
  <c r="E251" i="11"/>
  <c r="G251" i="11" s="1"/>
  <c r="E252" i="11"/>
  <c r="G252" i="11" s="1"/>
  <c r="E253" i="11"/>
  <c r="G253" i="11" s="1"/>
  <c r="E254" i="11"/>
  <c r="G254" i="11" s="1"/>
  <c r="E255" i="11"/>
  <c r="G255" i="11" s="1"/>
  <c r="E256" i="11"/>
  <c r="G256" i="11" s="1"/>
  <c r="E257" i="11"/>
  <c r="G257" i="11" s="1"/>
  <c r="E258" i="11"/>
  <c r="G258" i="11" s="1"/>
  <c r="E259" i="11"/>
  <c r="G259" i="11" s="1"/>
  <c r="E260" i="11"/>
  <c r="G260" i="11" s="1"/>
  <c r="E24" i="11"/>
  <c r="E25" i="11"/>
  <c r="E26" i="11"/>
  <c r="E23" i="11"/>
  <c r="N11" i="13"/>
  <c r="M11" i="13"/>
  <c r="L11" i="13"/>
  <c r="E2" i="11"/>
  <c r="G2" i="11" s="1"/>
  <c r="C7" i="18"/>
  <c r="J7" i="11"/>
  <c r="I7" i="11"/>
  <c r="H7" i="11"/>
  <c r="G157" i="11" l="1"/>
  <c r="G183" i="11" s="1"/>
  <c r="G53" i="11"/>
  <c r="G79" i="11"/>
  <c r="G209" i="11"/>
  <c r="G105" i="11"/>
  <c r="G235" i="11"/>
  <c r="G131" i="11"/>
  <c r="G261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D4" i="25" l="1"/>
  <c r="K9" i="10"/>
  <c r="K10" i="10"/>
  <c r="K11" i="10"/>
  <c r="K12" i="10"/>
  <c r="K13" i="10"/>
  <c r="K14" i="10"/>
  <c r="K15" i="10"/>
</calcChain>
</file>

<file path=xl/sharedStrings.xml><?xml version="1.0" encoding="utf-8"?>
<sst xmlns="http://schemas.openxmlformats.org/spreadsheetml/2006/main" count="4716" uniqueCount="484">
  <si>
    <t>見　　積　　書</t>
    <rPh sb="0" eb="1">
      <t>ミ</t>
    </rPh>
    <rPh sb="3" eb="4">
      <t>セキ</t>
    </rPh>
    <rPh sb="6" eb="7">
      <t>ショ</t>
    </rPh>
    <phoneticPr fontId="5"/>
  </si>
  <si>
    <t xml:space="preserve"> 金額￥</t>
    <rPh sb="1" eb="3">
      <t>キンガク</t>
    </rPh>
    <phoneticPr fontId="5"/>
  </si>
  <si>
    <t>品　　　名</t>
    <rPh sb="0" eb="1">
      <t>シナ</t>
    </rPh>
    <rPh sb="4" eb="5">
      <t>メイ</t>
    </rPh>
    <phoneticPr fontId="5"/>
  </si>
  <si>
    <t>規　　　格</t>
    <rPh sb="0" eb="1">
      <t>キ</t>
    </rPh>
    <rPh sb="4" eb="5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</si>
  <si>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</si>
  <si>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</si>
  <si>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</si>
  <si>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</si>
  <si>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納入場所</t>
    <rPh sb="0" eb="2">
      <t>ノウニュウ</t>
    </rPh>
    <rPh sb="2" eb="4">
      <t>バショ</t>
    </rPh>
    <phoneticPr fontId="5"/>
  </si>
  <si>
    <t>納        期</t>
    <rPh sb="0" eb="1">
      <t>オサム</t>
    </rPh>
    <rPh sb="9" eb="10">
      <t>キ</t>
    </rPh>
    <phoneticPr fontId="5"/>
  </si>
  <si>
    <t>免除</t>
    <rPh sb="0" eb="2">
      <t>メンジョ</t>
    </rPh>
    <phoneticPr fontId="5"/>
  </si>
  <si>
    <t>見積書有効期間</t>
    <rPh sb="0" eb="2">
      <t>ミツ</t>
    </rPh>
    <rPh sb="2" eb="3">
      <t>ショ</t>
    </rPh>
    <rPh sb="3" eb="4">
      <t>ユウ</t>
    </rPh>
    <rPh sb="4" eb="5">
      <t>コウ</t>
    </rPh>
    <rPh sb="5" eb="6">
      <t>キ</t>
    </rPh>
    <rPh sb="6" eb="7">
      <t>アイダ</t>
    </rPh>
    <phoneticPr fontId="5"/>
  </si>
  <si>
    <t>事項について誓約いたします。</t>
    <phoneticPr fontId="5"/>
  </si>
  <si>
    <t>陸上自衛隊関東補給処</t>
    <rPh sb="0" eb="2">
      <t>リクジョウ</t>
    </rPh>
    <rPh sb="2" eb="5">
      <t>ジエイタイ</t>
    </rPh>
    <rPh sb="5" eb="7">
      <t>カントウ</t>
    </rPh>
    <rPh sb="7" eb="9">
      <t>ホキュウ</t>
    </rPh>
    <rPh sb="9" eb="10">
      <t>ショ</t>
    </rPh>
    <phoneticPr fontId="5"/>
  </si>
  <si>
    <t>住所</t>
    <rPh sb="0" eb="2">
      <t>ジュウショ</t>
    </rPh>
    <phoneticPr fontId="5"/>
  </si>
  <si>
    <t>会社名</t>
    <rPh sb="0" eb="2">
      <t>カイシャ</t>
    </rPh>
    <rPh sb="2" eb="3">
      <t>メイ</t>
    </rPh>
    <phoneticPr fontId="5"/>
  </si>
  <si>
    <t>連絡先</t>
    <rPh sb="0" eb="3">
      <t>レンラクサキ</t>
    </rPh>
    <phoneticPr fontId="5"/>
  </si>
  <si>
    <t xml:space="preserve"> 上記の公告又は通知に対して「入札及び契約心得」及び「標準契約書等」の契約条項等を承諾の上、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1">
      <t>ケイヤク</t>
    </rPh>
    <rPh sb="31" eb="32">
      <t>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rPh sb="44" eb="45">
      <t>ウエ</t>
    </rPh>
    <phoneticPr fontId="5"/>
  </si>
  <si>
    <t>見積りいたします。</t>
    <rPh sb="0" eb="2">
      <t>ミツ</t>
    </rPh>
    <phoneticPr fontId="5"/>
  </si>
  <si>
    <t>　また、当社（私（個人の場合）、当団体（団体の場合））は「入札及び契約心得」に示された暴力団排除に関する誓約</t>
    <rPh sb="29" eb="31">
      <t>ニュウサツ</t>
    </rPh>
    <rPh sb="31" eb="32">
      <t>オヨ</t>
    </rPh>
    <rPh sb="33" eb="35">
      <t>ケイヤク</t>
    </rPh>
    <rPh sb="35" eb="37">
      <t>ココロエ</t>
    </rPh>
    <rPh sb="39" eb="40">
      <t>シメ</t>
    </rPh>
    <rPh sb="52" eb="53">
      <t>チカイ</t>
    </rPh>
    <rPh sb="53" eb="54">
      <t>ヤク</t>
    </rPh>
    <phoneticPr fontId="5"/>
  </si>
  <si>
    <t>分任契約担当官</t>
    <rPh sb="0" eb="2">
      <t>ブンニン</t>
    </rPh>
    <rPh sb="2" eb="4">
      <t>ケイヤク</t>
    </rPh>
    <rPh sb="4" eb="7">
      <t>タントウカン</t>
    </rPh>
    <phoneticPr fontId="5"/>
  </si>
  <si>
    <t>　</t>
    <phoneticPr fontId="5"/>
  </si>
  <si>
    <t>代表者名</t>
    <rPh sb="0" eb="3">
      <t>ダイヒョウシャ</t>
    </rPh>
    <rPh sb="3" eb="4">
      <t>メイ</t>
    </rPh>
    <phoneticPr fontId="5"/>
  </si>
  <si>
    <t>担当者名</t>
    <rPh sb="0" eb="3">
      <t>タントウシャ</t>
    </rPh>
    <rPh sb="3" eb="4">
      <t>メイ</t>
    </rPh>
    <phoneticPr fontId="5"/>
  </si>
  <si>
    <t>(注) 押印を省略する場合には担当者名及び連絡先を記載すること。</t>
    <rPh sb="1" eb="2">
      <t>チュウ</t>
    </rPh>
    <rPh sb="4" eb="6">
      <t>オウイン</t>
    </rPh>
    <rPh sb="7" eb="9">
      <t>ショウリャク</t>
    </rPh>
    <rPh sb="11" eb="13">
      <t>バアイ</t>
    </rPh>
    <rPh sb="15" eb="18">
      <t>タントウシャ</t>
    </rPh>
    <rPh sb="18" eb="19">
      <t>メイ</t>
    </rPh>
    <rPh sb="19" eb="20">
      <t>オヨ</t>
    </rPh>
    <rPh sb="21" eb="24">
      <t>レンラクサキ</t>
    </rPh>
    <rPh sb="25" eb="27">
      <t>キサイ</t>
    </rPh>
    <phoneticPr fontId="5"/>
  </si>
  <si>
    <t>（消費税及び地方税額を含まない）</t>
    <rPh sb="1" eb="3">
      <t>ショウヒ</t>
    </rPh>
    <rPh sb="3" eb="4">
      <t>ゼイ</t>
    </rPh>
    <rPh sb="4" eb="5">
      <t>オヨ</t>
    </rPh>
    <rPh sb="6" eb="10">
      <t>チホウゼイガク</t>
    </rPh>
    <rPh sb="11" eb="12">
      <t>フク</t>
    </rPh>
    <phoneticPr fontId="5"/>
  </si>
  <si>
    <t>分任支出負担行為担当官</t>
    <rPh sb="0" eb="8">
      <t>ブンニンシシュツフタンコウイ</t>
    </rPh>
    <rPh sb="8" eb="11">
      <t>タントウカン</t>
    </rPh>
    <phoneticPr fontId="5"/>
  </si>
  <si>
    <t>Ｎｏ</t>
    <phoneticPr fontId="5"/>
  </si>
  <si>
    <t>規　　格</t>
    <rPh sb="0" eb="1">
      <t>キ</t>
    </rPh>
    <rPh sb="3" eb="4">
      <t>カク</t>
    </rPh>
    <phoneticPr fontId="5"/>
  </si>
  <si>
    <t>単　価</t>
    <rPh sb="0" eb="1">
      <t>タン</t>
    </rPh>
    <rPh sb="2" eb="3">
      <t>アタイ</t>
    </rPh>
    <phoneticPr fontId="5"/>
  </si>
  <si>
    <t>金　額</t>
    <rPh sb="0" eb="1">
      <t>キン</t>
    </rPh>
    <rPh sb="2" eb="3">
      <t>ガク</t>
    </rPh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</si>
  <si>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</si>
  <si>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規格</t>
  </si>
  <si>
    <t>規格番号</t>
  </si>
  <si>
    <t>部品番号</t>
  </si>
  <si>
    <t>001</t>
  </si>
  <si>
    <t/>
  </si>
  <si>
    <t>0001</t>
  </si>
  <si>
    <t>←</t>
    <phoneticPr fontId="5"/>
  </si>
  <si>
    <t>BIの項目のどれに規格が入っているか確認しコピー</t>
    <rPh sb="3" eb="5">
      <t>コウモク</t>
    </rPh>
    <phoneticPr fontId="5"/>
  </si>
  <si>
    <t>以下余白</t>
    <rPh sb="0" eb="4">
      <t>イカヨハク</t>
    </rPh>
    <phoneticPr fontId="5"/>
  </si>
  <si>
    <t>ほか</t>
    <phoneticPr fontId="5"/>
  </si>
  <si>
    <t>件</t>
    <rPh sb="0" eb="1">
      <t>ケン</t>
    </rPh>
    <phoneticPr fontId="5"/>
  </si>
  <si>
    <t>小計</t>
    <phoneticPr fontId="5"/>
  </si>
  <si>
    <t>　請　　　求　　　書</t>
    <rPh sb="1" eb="2">
      <t>ショウ</t>
    </rPh>
    <rPh sb="5" eb="6">
      <t>モトム</t>
    </rPh>
    <rPh sb="9" eb="10">
      <t>ショ</t>
    </rPh>
    <phoneticPr fontId="5"/>
  </si>
  <si>
    <t>　　　　年　　　月　　　日</t>
    <rPh sb="4" eb="5">
      <t>ネン</t>
    </rPh>
    <rPh sb="8" eb="9">
      <t>ツキ</t>
    </rPh>
    <rPh sb="12" eb="13">
      <t>ヒ</t>
    </rPh>
    <phoneticPr fontId="5"/>
  </si>
  <si>
    <t>住 所</t>
    <rPh sb="0" eb="1">
      <t>ジュウ</t>
    </rPh>
    <rPh sb="2" eb="3">
      <t>トコロ</t>
    </rPh>
    <phoneticPr fontId="5"/>
  </si>
  <si>
    <t>会  社  名</t>
    <rPh sb="0" eb="1">
      <t>カイ</t>
    </rPh>
    <rPh sb="3" eb="4">
      <t>シャ</t>
    </rPh>
    <rPh sb="6" eb="7">
      <t>メイ</t>
    </rPh>
    <phoneticPr fontId="5"/>
  </si>
  <si>
    <t>上記の金額を請求します。</t>
    <rPh sb="0" eb="2">
      <t>ジョウキ</t>
    </rPh>
    <rPh sb="3" eb="5">
      <t>キンガク</t>
    </rPh>
    <rPh sb="6" eb="8">
      <t>セイキュウ</t>
    </rPh>
    <phoneticPr fontId="5"/>
  </si>
  <si>
    <t>消費税</t>
    <rPh sb="0" eb="3">
      <t>ショウヒゼイ</t>
    </rPh>
    <phoneticPr fontId="5"/>
  </si>
  <si>
    <t>合　計</t>
    <rPh sb="0" eb="1">
      <t>ゴウ</t>
    </rPh>
    <rPh sb="2" eb="3">
      <t>ケイ</t>
    </rPh>
    <phoneticPr fontId="5"/>
  </si>
  <si>
    <t>（注）押印を省略する場合には担当者名及び連絡先を記載すること。</t>
    <rPh sb="1" eb="2">
      <t>チュウ</t>
    </rPh>
    <rPh sb="3" eb="5">
      <t>オウイン</t>
    </rPh>
    <rPh sb="6" eb="8">
      <t>ショウリャク</t>
    </rPh>
    <rPh sb="10" eb="12">
      <t>バアイ</t>
    </rPh>
    <rPh sb="14" eb="18">
      <t>タントウシャメイ</t>
    </rPh>
    <rPh sb="18" eb="19">
      <t>オヨ</t>
    </rPh>
    <rPh sb="20" eb="23">
      <t>レンラクサキ</t>
    </rPh>
    <rPh sb="24" eb="26">
      <t>キサイ</t>
    </rPh>
    <phoneticPr fontId="5"/>
  </si>
  <si>
    <t>　　　　　　　　　　銀行　　　  　　 　　　支店 　　当座・普通      　　      　　　へお振り込みください。</t>
    <rPh sb="28" eb="30">
      <t>トウザ</t>
    </rPh>
    <phoneticPr fontId="5"/>
  </si>
  <si>
    <t>　　　　　　　殿</t>
    <rPh sb="7" eb="8">
      <t>トノ</t>
    </rPh>
    <phoneticPr fontId="5"/>
  </si>
  <si>
    <t>以下余白</t>
    <rPh sb="0" eb="4">
      <t>イカヨハク</t>
    </rPh>
    <phoneticPr fontId="5"/>
  </si>
  <si>
    <t>請書のとおり</t>
    <rPh sb="0" eb="2">
      <t>ウケショ</t>
    </rPh>
    <phoneticPr fontId="5"/>
  </si>
  <si>
    <t>契約書のとおり</t>
    <rPh sb="0" eb="3">
      <t>ケイヤクショ</t>
    </rPh>
    <phoneticPr fontId="5"/>
  </si>
  <si>
    <t>内訳書のとおり</t>
    <rPh sb="0" eb="3">
      <t>ウチワケショ</t>
    </rPh>
    <phoneticPr fontId="5"/>
  </si>
  <si>
    <t>以下余白</t>
    <rPh sb="0" eb="4">
      <t>イカヨハク</t>
    </rPh>
    <phoneticPr fontId="5"/>
  </si>
  <si>
    <t>－</t>
    <phoneticPr fontId="5"/>
  </si>
  <si>
    <t>調達会計部長　　酒井　隆　　　　　殿</t>
    <rPh sb="0" eb="2">
      <t>チョウタツ</t>
    </rPh>
    <rPh sb="2" eb="4">
      <t>カイケイ</t>
    </rPh>
    <rPh sb="4" eb="6">
      <t>ブチョウ</t>
    </rPh>
    <rPh sb="8" eb="10">
      <t>サカイ</t>
    </rPh>
    <rPh sb="11" eb="12">
      <t>タカシ</t>
    </rPh>
    <rPh sb="17" eb="18">
      <t>ドノ</t>
    </rPh>
    <phoneticPr fontId="5"/>
  </si>
  <si>
    <t>調達会計部長　　酒井　隆　　　殿</t>
    <rPh sb="0" eb="2">
      <t>チョウタツ</t>
    </rPh>
    <rPh sb="2" eb="4">
      <t>カイケイ</t>
    </rPh>
    <rPh sb="4" eb="6">
      <t>ブチョウ</t>
    </rPh>
    <rPh sb="8" eb="10">
      <t>サカイ</t>
    </rPh>
    <rPh sb="11" eb="12">
      <t>タカシ</t>
    </rPh>
    <rPh sb="15" eb="16">
      <t>ドノ</t>
    </rPh>
    <phoneticPr fontId="5"/>
  </si>
  <si>
    <t>（注）　押印を省略する場合には担当者名および連絡先を記載すること</t>
    <rPh sb="1" eb="2">
      <t>チュウ</t>
    </rPh>
    <rPh sb="4" eb="6">
      <t>オウイン</t>
    </rPh>
    <rPh sb="7" eb="9">
      <t>ショウリャク</t>
    </rPh>
    <rPh sb="11" eb="13">
      <t>バアイ</t>
    </rPh>
    <rPh sb="15" eb="19">
      <t>タントウシャメイ</t>
    </rPh>
    <rPh sb="22" eb="25">
      <t>レンラクサキ</t>
    </rPh>
    <rPh sb="26" eb="28">
      <t>キサイ</t>
    </rPh>
    <phoneticPr fontId="5"/>
  </si>
  <si>
    <t>担当者</t>
    <rPh sb="0" eb="3">
      <t>タントウシャ</t>
    </rPh>
    <phoneticPr fontId="5"/>
  </si>
  <si>
    <t>代表者</t>
    <rPh sb="0" eb="3">
      <t>ダイヒョウシャ</t>
    </rPh>
    <phoneticPr fontId="5"/>
  </si>
  <si>
    <t>分任支出負担行為担当官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phoneticPr fontId="5"/>
  </si>
  <si>
    <t>誓約事項について誓約いたします。</t>
    <phoneticPr fontId="5"/>
  </si>
  <si>
    <t>　また、当社（私（個人の場合）、当団体（団体の場合））は、「入札及び契約心得」に示された暴力団排除に関する</t>
    <rPh sb="30" eb="32">
      <t>ニュウサツ</t>
    </rPh>
    <rPh sb="32" eb="33">
      <t>オヨ</t>
    </rPh>
    <rPh sb="34" eb="36">
      <t>ケイヤク</t>
    </rPh>
    <rPh sb="36" eb="38">
      <t>ココロエ</t>
    </rPh>
    <rPh sb="40" eb="41">
      <t>シメ</t>
    </rPh>
    <phoneticPr fontId="5"/>
  </si>
  <si>
    <t>入札 いたします。</t>
    <rPh sb="0" eb="2">
      <t>ニュウサツ</t>
    </rPh>
    <phoneticPr fontId="5"/>
  </si>
  <si>
    <t xml:space="preserve"> 上記の公告又は通知に対して「入札及び契約心得」及び「標準契約書等」の契約条項等を承諾のうえ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1">
      <t>ケイヤク</t>
    </rPh>
    <rPh sb="31" eb="32">
      <t>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phoneticPr fontId="5"/>
  </si>
  <si>
    <t>入札書有効期間</t>
    <rPh sb="0" eb="1">
      <t>イ</t>
    </rPh>
    <rPh sb="1" eb="2">
      <t>サツ</t>
    </rPh>
    <rPh sb="2" eb="3">
      <t>ショ</t>
    </rPh>
    <rPh sb="3" eb="4">
      <t>ユウ</t>
    </rPh>
    <rPh sb="4" eb="5">
      <t>コウ</t>
    </rPh>
    <rPh sb="5" eb="6">
      <t>キ</t>
    </rPh>
    <rPh sb="6" eb="7">
      <t>アイダ</t>
    </rPh>
    <phoneticPr fontId="5"/>
  </si>
  <si>
    <t>(消費税及び地方税額を含まない）</t>
    <phoneticPr fontId="5"/>
  </si>
  <si>
    <t>　入　　札　　書　</t>
    <rPh sb="1" eb="2">
      <t>イリ</t>
    </rPh>
    <rPh sb="4" eb="5">
      <t>サツ</t>
    </rPh>
    <rPh sb="7" eb="8">
      <t>ショ</t>
    </rPh>
    <phoneticPr fontId="5"/>
  </si>
  <si>
    <t>調達会計部長　　酒井　隆　　殿</t>
    <rPh sb="0" eb="2">
      <t>チョウタツ</t>
    </rPh>
    <rPh sb="2" eb="4">
      <t>カイケイ</t>
    </rPh>
    <rPh sb="4" eb="6">
      <t>ブチョウ</t>
    </rPh>
    <rPh sb="8" eb="10">
      <t>サカイ</t>
    </rPh>
    <rPh sb="11" eb="12">
      <t>タカシ</t>
    </rPh>
    <rPh sb="14" eb="15">
      <t>ドノ</t>
    </rPh>
    <phoneticPr fontId="5"/>
  </si>
  <si>
    <t>分任契約担当官</t>
    <rPh sb="0" eb="2">
      <t>ブンニン</t>
    </rPh>
    <rPh sb="2" eb="7">
      <t>ケイヤクタントウカン</t>
    </rPh>
    <phoneticPr fontId="5"/>
  </si>
  <si>
    <t>分任資金前渡官吏
陸上自衛隊関東補給処
調達会計部長　 酒井 隆　　　　　　　　　　　</t>
    <rPh sb="28" eb="30">
      <t>サカイ</t>
    </rPh>
    <rPh sb="31" eb="32">
      <t>タカシ</t>
    </rPh>
    <phoneticPr fontId="5"/>
  </si>
  <si>
    <t>BIの項目のどれに規格が入っているか確認し、コピーして「Ｃ列」へ貼付</t>
    <rPh sb="3" eb="5">
      <t>コウモク</t>
    </rPh>
    <rPh sb="29" eb="30">
      <t>レツ</t>
    </rPh>
    <rPh sb="32" eb="34">
      <t>チョウフ</t>
    </rPh>
    <phoneticPr fontId="5"/>
  </si>
  <si>
    <t>金　　額</t>
    <rPh sb="0" eb="1">
      <t>キン</t>
    </rPh>
    <rPh sb="3" eb="4">
      <t>ガク</t>
    </rPh>
    <phoneticPr fontId="5"/>
  </si>
  <si>
    <t>金　　　　額</t>
    <rPh sb="0" eb="1">
      <t>キン</t>
    </rPh>
    <rPh sb="5" eb="6">
      <t>ガク</t>
    </rPh>
    <phoneticPr fontId="5"/>
  </si>
  <si>
    <t>殿</t>
    <rPh sb="0" eb="1">
      <t>トノ</t>
    </rPh>
    <phoneticPr fontId="5"/>
  </si>
  <si>
    <t>分任資金前渡官吏
陸上自衛隊関東補給処
調達会計部長　 　酒井　 隆　　　　　　　　　　　</t>
    <rPh sb="29" eb="31">
      <t>サカイ</t>
    </rPh>
    <rPh sb="33" eb="34">
      <t>タカシ</t>
    </rPh>
    <phoneticPr fontId="5"/>
  </si>
  <si>
    <t>　　　上記の金額を請求します。</t>
    <rPh sb="3" eb="5">
      <t>ジョウキ</t>
    </rPh>
    <rPh sb="6" eb="8">
      <t>キンガク</t>
    </rPh>
    <rPh sb="9" eb="11">
      <t>セイキュウ</t>
    </rPh>
    <phoneticPr fontId="5"/>
  </si>
  <si>
    <t>　　　　　　　　　銀行　　　  　　　　 　　　支店 　　当座・普通      　　　　      　　　へお振り込みください。</t>
    <rPh sb="29" eb="31">
      <t>トウザ</t>
    </rPh>
    <phoneticPr fontId="5"/>
  </si>
  <si>
    <t>仕様書のとおり</t>
  </si>
  <si>
    <t>→</t>
    <phoneticPr fontId="5"/>
  </si>
  <si>
    <t>数式を貼付</t>
    <rPh sb="0" eb="2">
      <t>スウシキ</t>
    </rPh>
    <rPh sb="3" eb="5">
      <t>ハリツ</t>
    </rPh>
    <phoneticPr fontId="5"/>
  </si>
  <si>
    <t>納</t>
    <rPh sb="0" eb="1">
      <t>ノウ</t>
    </rPh>
    <phoneticPr fontId="5"/>
  </si>
  <si>
    <t>入</t>
    <rPh sb="0" eb="1">
      <t>ニュウ</t>
    </rPh>
    <phoneticPr fontId="5"/>
  </si>
  <si>
    <t>先</t>
    <rPh sb="0" eb="1">
      <t>サキ</t>
    </rPh>
    <phoneticPr fontId="5"/>
  </si>
  <si>
    <t>納品書・（受領）検査調書</t>
    <rPh sb="0" eb="3">
      <t>ノウヒンショ</t>
    </rPh>
    <rPh sb="5" eb="7">
      <t>ジュリョウ</t>
    </rPh>
    <rPh sb="8" eb="10">
      <t>ケンサ</t>
    </rPh>
    <rPh sb="10" eb="12">
      <t>チョウショ</t>
    </rPh>
    <phoneticPr fontId="5"/>
  </si>
  <si>
    <t>住所、会社名、代表者、担当者名、連絡先</t>
    <rPh sb="0" eb="2">
      <t>ジュウショ</t>
    </rPh>
    <rPh sb="3" eb="6">
      <t>カイシャメイ</t>
    </rPh>
    <rPh sb="7" eb="10">
      <t>ダイヒョウシャ</t>
    </rPh>
    <rPh sb="11" eb="15">
      <t>タントウシャメイ</t>
    </rPh>
    <rPh sb="16" eb="19">
      <t>レンラクサキ</t>
    </rPh>
    <phoneticPr fontId="5"/>
  </si>
  <si>
    <t>調達要求番号</t>
    <rPh sb="0" eb="2">
      <t>チョウタツ</t>
    </rPh>
    <rPh sb="2" eb="4">
      <t>ヨウキュウ</t>
    </rPh>
    <rPh sb="4" eb="6">
      <t>バンゴウ</t>
    </rPh>
    <phoneticPr fontId="5"/>
  </si>
  <si>
    <t>発送年月日</t>
    <rPh sb="0" eb="2">
      <t>ハッソウ</t>
    </rPh>
    <rPh sb="2" eb="5">
      <t>ネンガッピ</t>
    </rPh>
    <phoneticPr fontId="5"/>
  </si>
  <si>
    <t>物品管理官命令印</t>
    <rPh sb="0" eb="2">
      <t>ブッピン</t>
    </rPh>
    <rPh sb="2" eb="5">
      <t>カンリカン</t>
    </rPh>
    <rPh sb="5" eb="7">
      <t>メイレイ</t>
    </rPh>
    <rPh sb="7" eb="8">
      <t>イン</t>
    </rPh>
    <phoneticPr fontId="5"/>
  </si>
  <si>
    <t>命令年月日</t>
    <rPh sb="0" eb="2">
      <t>メイレイ</t>
    </rPh>
    <rPh sb="2" eb="5">
      <t>ネンガッピ</t>
    </rPh>
    <phoneticPr fontId="5"/>
  </si>
  <si>
    <t>契</t>
    <rPh sb="0" eb="1">
      <t>ケイ</t>
    </rPh>
    <phoneticPr fontId="5"/>
  </si>
  <si>
    <t>・・</t>
    <phoneticPr fontId="5"/>
  </si>
  <si>
    <t>確認番号（認証番号）</t>
    <rPh sb="0" eb="2">
      <t>カクニン</t>
    </rPh>
    <rPh sb="2" eb="4">
      <t>バンゴウ</t>
    </rPh>
    <rPh sb="5" eb="7">
      <t>ニンショウ</t>
    </rPh>
    <rPh sb="7" eb="9">
      <t>バンゴウ</t>
    </rPh>
    <phoneticPr fontId="5"/>
  </si>
  <si>
    <t>輸送方法</t>
    <rPh sb="0" eb="2">
      <t>ユソウ</t>
    </rPh>
    <rPh sb="2" eb="4">
      <t>ホウホウ</t>
    </rPh>
    <phoneticPr fontId="5"/>
  </si>
  <si>
    <t>管理簿登記年月日</t>
    <rPh sb="0" eb="1">
      <t>カン</t>
    </rPh>
    <rPh sb="1" eb="2">
      <t>リ</t>
    </rPh>
    <rPh sb="2" eb="3">
      <t>ボ</t>
    </rPh>
    <rPh sb="3" eb="5">
      <t>トウキ</t>
    </rPh>
    <rPh sb="5" eb="8">
      <t>ネンガッピ</t>
    </rPh>
    <phoneticPr fontId="5"/>
  </si>
  <si>
    <t>約</t>
    <rPh sb="0" eb="1">
      <t>ヤク</t>
    </rPh>
    <phoneticPr fontId="5"/>
  </si>
  <si>
    <t>契約年月日</t>
    <rPh sb="0" eb="2">
      <t>ケイヤク</t>
    </rPh>
    <rPh sb="2" eb="5">
      <t>ネンガッピ</t>
    </rPh>
    <phoneticPr fontId="5"/>
  </si>
  <si>
    <t>発送駅</t>
    <rPh sb="0" eb="2">
      <t>ハッソウ</t>
    </rPh>
    <rPh sb="2" eb="3">
      <t>エキ</t>
    </rPh>
    <phoneticPr fontId="5"/>
  </si>
  <si>
    <t>証書番号</t>
    <rPh sb="0" eb="1">
      <t>ショウ</t>
    </rPh>
    <rPh sb="1" eb="2">
      <t>ショ</t>
    </rPh>
    <rPh sb="2" eb="4">
      <t>バンゴウ</t>
    </rPh>
    <phoneticPr fontId="5"/>
  </si>
  <si>
    <t>者</t>
    <rPh sb="0" eb="1">
      <t>シャ</t>
    </rPh>
    <phoneticPr fontId="5"/>
  </si>
  <si>
    <t>納期</t>
    <rPh sb="0" eb="2">
      <t>ノウキ</t>
    </rPh>
    <phoneticPr fontId="5"/>
  </si>
  <si>
    <t>分割納入</t>
    <rPh sb="0" eb="2">
      <t>ブンカツ</t>
    </rPh>
    <rPh sb="2" eb="4">
      <t>ノウニュウ</t>
    </rPh>
    <phoneticPr fontId="5"/>
  </si>
  <si>
    <t>同上付与年月日</t>
    <rPh sb="0" eb="1">
      <t>ドウ</t>
    </rPh>
    <rPh sb="1" eb="2">
      <t>ジョウ</t>
    </rPh>
    <rPh sb="2" eb="3">
      <t>フ</t>
    </rPh>
    <rPh sb="3" eb="4">
      <t>ヨ</t>
    </rPh>
    <rPh sb="4" eb="7">
      <t>ネンガッピ</t>
    </rPh>
    <phoneticPr fontId="5"/>
  </si>
  <si>
    <t>資料種別</t>
    <rPh sb="0" eb="2">
      <t>シリョウ</t>
    </rPh>
    <rPh sb="2" eb="4">
      <t>シュベツ</t>
    </rPh>
    <phoneticPr fontId="5"/>
  </si>
  <si>
    <t>相手方番号</t>
    <rPh sb="0" eb="3">
      <t>アイテカタ</t>
    </rPh>
    <rPh sb="3" eb="5">
      <t>バンゴウ</t>
    </rPh>
    <phoneticPr fontId="5"/>
  </si>
  <si>
    <t>処理年月日</t>
    <rPh sb="0" eb="2">
      <t>ショリ</t>
    </rPh>
    <rPh sb="2" eb="5">
      <t>ネンガッピ</t>
    </rPh>
    <phoneticPr fontId="5"/>
  </si>
  <si>
    <t>物品区分</t>
    <rPh sb="0" eb="2">
      <t>ブッピン</t>
    </rPh>
    <rPh sb="2" eb="4">
      <t>クブン</t>
    </rPh>
    <phoneticPr fontId="5"/>
  </si>
  <si>
    <t>要求番号</t>
    <rPh sb="0" eb="2">
      <t>ヨウキュウ</t>
    </rPh>
    <rPh sb="2" eb="4">
      <t>バンゴウ</t>
    </rPh>
    <phoneticPr fontId="5"/>
  </si>
  <si>
    <t>証書番号</t>
    <rPh sb="0" eb="2">
      <t>ショウショ</t>
    </rPh>
    <rPh sb="2" eb="4">
      <t>バンゴウ</t>
    </rPh>
    <phoneticPr fontId="5"/>
  </si>
  <si>
    <t>記録区分</t>
    <rPh sb="0" eb="2">
      <t>キロク</t>
    </rPh>
    <rPh sb="2" eb="4">
      <t>クブン</t>
    </rPh>
    <phoneticPr fontId="5"/>
  </si>
  <si>
    <t>分納区分</t>
    <rPh sb="0" eb="2">
      <t>ブンノウ</t>
    </rPh>
    <rPh sb="2" eb="4">
      <t>クブン</t>
    </rPh>
    <phoneticPr fontId="5"/>
  </si>
  <si>
    <t>備考</t>
    <rPh sb="0" eb="2">
      <t>ビコウ</t>
    </rPh>
    <phoneticPr fontId="5"/>
  </si>
  <si>
    <t>１．２．３．　×</t>
    <phoneticPr fontId="5"/>
  </si>
  <si>
    <t>番号</t>
    <rPh sb="0" eb="2">
      <t>バンゴウ</t>
    </rPh>
    <phoneticPr fontId="5"/>
  </si>
  <si>
    <t>物品番号</t>
    <rPh sb="0" eb="2">
      <t>ブッピン</t>
    </rPh>
    <rPh sb="2" eb="4">
      <t>バンゴウ</t>
    </rPh>
    <phoneticPr fontId="5"/>
  </si>
  <si>
    <t>品名</t>
    <rPh sb="0" eb="2">
      <t>ヒンメイ</t>
    </rPh>
    <phoneticPr fontId="5"/>
  </si>
  <si>
    <t>会社部品番号</t>
    <rPh sb="0" eb="2">
      <t>カイシャ</t>
    </rPh>
    <rPh sb="2" eb="4">
      <t>ブヒン</t>
    </rPh>
    <rPh sb="4" eb="6">
      <t>バンゴウ</t>
    </rPh>
    <phoneticPr fontId="5"/>
  </si>
  <si>
    <t>程度</t>
    <rPh sb="0" eb="2">
      <t>テイド</t>
    </rPh>
    <phoneticPr fontId="5"/>
  </si>
  <si>
    <t>受領数量</t>
    <rPh sb="0" eb="2">
      <t>ジュリョウ</t>
    </rPh>
    <rPh sb="2" eb="4">
      <t>スウリョウ</t>
    </rPh>
    <phoneticPr fontId="5"/>
  </si>
  <si>
    <t>処置コード</t>
    <rPh sb="0" eb="2">
      <t>ショチ</t>
    </rPh>
    <phoneticPr fontId="5"/>
  </si>
  <si>
    <t>又は規格</t>
    <rPh sb="0" eb="1">
      <t>マタ</t>
    </rPh>
    <rPh sb="2" eb="4">
      <t>キカク</t>
    </rPh>
    <phoneticPr fontId="5"/>
  </si>
  <si>
    <t>指令番号</t>
    <rPh sb="0" eb="2">
      <t>シレイ</t>
    </rPh>
    <rPh sb="2" eb="4">
      <t>バンゴウ</t>
    </rPh>
    <phoneticPr fontId="5"/>
  </si>
  <si>
    <t>方式</t>
    <rPh sb="0" eb="2">
      <t>ホウシキ</t>
    </rPh>
    <phoneticPr fontId="5"/>
  </si>
  <si>
    <t>納入年月日</t>
    <rPh sb="0" eb="2">
      <t>ノウニュウ</t>
    </rPh>
    <rPh sb="2" eb="5">
      <t>ネンガッピ</t>
    </rPh>
    <phoneticPr fontId="5"/>
  </si>
  <si>
    <t>判定</t>
    <rPh sb="0" eb="2">
      <t>ハンテイ</t>
    </rPh>
    <phoneticPr fontId="5"/>
  </si>
  <si>
    <t>受入　・　受領</t>
    <rPh sb="0" eb="2">
      <t>ウケイレ</t>
    </rPh>
    <rPh sb="5" eb="7">
      <t>ジュリョウ</t>
    </rPh>
    <phoneticPr fontId="5"/>
  </si>
  <si>
    <t>検査結果及び物品管理官の受入命令（受領命令）により</t>
    <rPh sb="0" eb="2">
      <t>ケンサ</t>
    </rPh>
    <rPh sb="2" eb="4">
      <t>ケッカ</t>
    </rPh>
    <rPh sb="4" eb="5">
      <t>オヨ</t>
    </rPh>
    <rPh sb="6" eb="8">
      <t>ブッピン</t>
    </rPh>
    <rPh sb="8" eb="11">
      <t>カンリカン</t>
    </rPh>
    <rPh sb="12" eb="14">
      <t>ウケイレ</t>
    </rPh>
    <rPh sb="14" eb="16">
      <t>メイレイ</t>
    </rPh>
    <rPh sb="17" eb="19">
      <t>ジュリョウ</t>
    </rPh>
    <rPh sb="19" eb="21">
      <t>メイレイ</t>
    </rPh>
    <phoneticPr fontId="5"/>
  </si>
  <si>
    <t>検</t>
    <rPh sb="0" eb="1">
      <t>ケン</t>
    </rPh>
    <phoneticPr fontId="5"/>
  </si>
  <si>
    <t>受領した。</t>
    <rPh sb="0" eb="2">
      <t>ジュリョウ</t>
    </rPh>
    <phoneticPr fontId="5"/>
  </si>
  <si>
    <t>種類</t>
    <rPh sb="0" eb="1">
      <t>シュ</t>
    </rPh>
    <rPh sb="1" eb="2">
      <t>ルイ</t>
    </rPh>
    <phoneticPr fontId="5"/>
  </si>
  <si>
    <t>場所</t>
    <rPh sb="0" eb="1">
      <t>バ</t>
    </rPh>
    <rPh sb="1" eb="2">
      <t>ショ</t>
    </rPh>
    <phoneticPr fontId="5"/>
  </si>
  <si>
    <t>検査年月日</t>
    <rPh sb="0" eb="1">
      <t>ケン</t>
    </rPh>
    <rPh sb="1" eb="2">
      <t>サ</t>
    </rPh>
    <rPh sb="2" eb="5">
      <t>ネンガッピ</t>
    </rPh>
    <phoneticPr fontId="5"/>
  </si>
  <si>
    <t>所見</t>
    <rPh sb="0" eb="1">
      <t>ショ</t>
    </rPh>
    <rPh sb="1" eb="2">
      <t>ケン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</si>
  <si>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</si>
  <si>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</si>
  <si>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</si>
  <si>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上記のとおり検査結果を報告する。</t>
    <rPh sb="0" eb="2">
      <t>ジョウキ</t>
    </rPh>
    <rPh sb="6" eb="8">
      <t>ケンサ</t>
    </rPh>
    <rPh sb="8" eb="10">
      <t>ケッカ</t>
    </rPh>
    <rPh sb="11" eb="13">
      <t>ホウコク</t>
    </rPh>
    <phoneticPr fontId="5"/>
  </si>
  <si>
    <t>受領者</t>
    <rPh sb="0" eb="2">
      <t>ジュリョウ</t>
    </rPh>
    <rPh sb="2" eb="3">
      <t>シャ</t>
    </rPh>
    <phoneticPr fontId="5"/>
  </si>
  <si>
    <t>所属</t>
    <rPh sb="0" eb="2">
      <t>ショゾク</t>
    </rPh>
    <phoneticPr fontId="5"/>
  </si>
  <si>
    <t>査</t>
    <rPh sb="0" eb="1">
      <t>サ</t>
    </rPh>
    <phoneticPr fontId="5"/>
  </si>
  <si>
    <t>検査官所属</t>
    <rPh sb="0" eb="3">
      <t>ケンサカン</t>
    </rPh>
    <rPh sb="3" eb="5">
      <t>ショゾク</t>
    </rPh>
    <phoneticPr fontId="5"/>
  </si>
  <si>
    <t>官職氏名</t>
    <rPh sb="0" eb="2">
      <t>カンショク</t>
    </rPh>
    <rPh sb="2" eb="4">
      <t>シメイ</t>
    </rPh>
    <phoneticPr fontId="5"/>
  </si>
  <si>
    <t>印</t>
    <rPh sb="0" eb="1">
      <t>イン</t>
    </rPh>
    <phoneticPr fontId="5"/>
  </si>
  <si>
    <t>ページ中の第　　ページ</t>
    <rPh sb="3" eb="4">
      <t>チュウ</t>
    </rPh>
    <rPh sb="5" eb="6">
      <t>ダイ</t>
    </rPh>
    <phoneticPr fontId="5"/>
  </si>
  <si>
    <t>(注)　押印を省略する場合には担当者名及び連絡先を記載すること。</t>
    <rPh sb="1" eb="2">
      <t>チュウ</t>
    </rPh>
    <rPh sb="4" eb="6">
      <t>オウイン</t>
    </rPh>
    <rPh sb="7" eb="9">
      <t>ショウリャク</t>
    </rPh>
    <rPh sb="11" eb="13">
      <t>バアイ</t>
    </rPh>
    <rPh sb="15" eb="18">
      <t>タントウシャ</t>
    </rPh>
    <rPh sb="18" eb="19">
      <t>メイ</t>
    </rPh>
    <rPh sb="19" eb="20">
      <t>オヨ</t>
    </rPh>
    <rPh sb="21" eb="24">
      <t>レンラクサキ</t>
    </rPh>
    <rPh sb="25" eb="27">
      <t>キサイ</t>
    </rPh>
    <phoneticPr fontId="20"/>
  </si>
  <si>
    <t>内訳書</t>
    <rPh sb="0" eb="3">
      <t>ウチワケショ</t>
    </rPh>
    <phoneticPr fontId="20"/>
  </si>
  <si>
    <t>件　内訳書のとおり</t>
    <rPh sb="0" eb="1">
      <t>ケン</t>
    </rPh>
    <rPh sb="2" eb="5">
      <t>ウチワケショ</t>
    </rPh>
    <phoneticPr fontId="5"/>
  </si>
  <si>
    <t>入札（契約）保証金</t>
    <rPh sb="0" eb="1">
      <t>イ</t>
    </rPh>
    <rPh sb="1" eb="2">
      <t>サツ</t>
    </rPh>
    <rPh sb="3" eb="5">
      <t>ケイヤク</t>
    </rPh>
    <rPh sb="6" eb="7">
      <t>タモツ</t>
    </rPh>
    <rPh sb="7" eb="8">
      <t>アカシ</t>
    </rPh>
    <rPh sb="8" eb="9">
      <t>キン</t>
    </rPh>
    <phoneticPr fontId="5"/>
  </si>
  <si>
    <t>契約保証金</t>
    <rPh sb="0" eb="2">
      <t>ケイヤク</t>
    </rPh>
    <rPh sb="2" eb="3">
      <t>タモツ</t>
    </rPh>
    <rPh sb="3" eb="4">
      <t>アカシ</t>
    </rPh>
    <rPh sb="4" eb="5">
      <t>キン</t>
    </rPh>
    <phoneticPr fontId="5"/>
  </si>
  <si>
    <t>10：30～</t>
    <phoneticPr fontId="27"/>
  </si>
  <si>
    <r>
      <t>公告第</t>
    </r>
    <r>
      <rPr>
        <b/>
        <sz val="83"/>
        <color rgb="FFFF0000"/>
        <rFont val="游ゴシック"/>
        <family val="3"/>
        <charset val="128"/>
        <scheme val="minor"/>
      </rPr>
      <t>２５</t>
    </r>
    <r>
      <rPr>
        <sz val="83"/>
        <color theme="1"/>
        <rFont val="游ゴシック"/>
        <family val="3"/>
        <charset val="128"/>
        <scheme val="minor"/>
      </rPr>
      <t>号</t>
    </r>
    <rPh sb="0" eb="2">
      <t>コウコク</t>
    </rPh>
    <rPh sb="2" eb="3">
      <t>ダイ</t>
    </rPh>
    <rPh sb="5" eb="6">
      <t>ゴウ</t>
    </rPh>
    <phoneticPr fontId="27"/>
  </si>
  <si>
    <t>関東補給処　通信電子部</t>
    <rPh sb="0" eb="5">
      <t>カントウホキュウショ</t>
    </rPh>
    <rPh sb="6" eb="11">
      <t>ツウシンデンシブ</t>
    </rPh>
    <phoneticPr fontId="5"/>
  </si>
  <si>
    <t>EA</t>
  </si>
  <si>
    <t>商　議　記　録</t>
    <rPh sb="0" eb="1">
      <t>ショウ</t>
    </rPh>
    <rPh sb="2" eb="3">
      <t>ギ</t>
    </rPh>
    <rPh sb="4" eb="5">
      <t>キ</t>
    </rPh>
    <rPh sb="6" eb="7">
      <t>ロク</t>
    </rPh>
    <phoneticPr fontId="27"/>
  </si>
  <si>
    <t>調達要求番号</t>
    <rPh sb="0" eb="2">
      <t>チョウタツ</t>
    </rPh>
    <rPh sb="2" eb="4">
      <t>ヨウキュウ</t>
    </rPh>
    <rPh sb="4" eb="6">
      <t>バンゴウ</t>
    </rPh>
    <phoneticPr fontId="27"/>
  </si>
  <si>
    <t>：</t>
    <phoneticPr fontId="27"/>
  </si>
  <si>
    <t>契　約　件　名</t>
    <rPh sb="0" eb="1">
      <t>チギリ</t>
    </rPh>
    <rPh sb="2" eb="3">
      <t>ヤク</t>
    </rPh>
    <rPh sb="4" eb="5">
      <t>ケン</t>
    </rPh>
    <rPh sb="6" eb="7">
      <t>メイ</t>
    </rPh>
    <phoneticPr fontId="27"/>
  </si>
  <si>
    <t>数　　　　　　量</t>
    <rPh sb="0" eb="1">
      <t>カズ</t>
    </rPh>
    <rPh sb="7" eb="8">
      <t>リョウ</t>
    </rPh>
    <phoneticPr fontId="27"/>
  </si>
  <si>
    <t>商議の相手方</t>
    <rPh sb="0" eb="2">
      <t>ショウギ</t>
    </rPh>
    <rPh sb="3" eb="6">
      <t>アイテガタ</t>
    </rPh>
    <phoneticPr fontId="27"/>
  </si>
  <si>
    <t>東芝電波プロダクツ㈱営業本部</t>
    <rPh sb="0" eb="2">
      <t>トウシバ</t>
    </rPh>
    <rPh sb="2" eb="4">
      <t>デンパ</t>
    </rPh>
    <rPh sb="10" eb="12">
      <t>エイギョウ</t>
    </rPh>
    <rPh sb="12" eb="14">
      <t>ホンブ</t>
    </rPh>
    <phoneticPr fontId="27"/>
  </si>
  <si>
    <t>商　 　議　  日</t>
    <rPh sb="0" eb="1">
      <t>ショウ</t>
    </rPh>
    <rPh sb="4" eb="5">
      <t>ギ</t>
    </rPh>
    <rPh sb="8" eb="9">
      <t>ヒ</t>
    </rPh>
    <phoneticPr fontId="27"/>
  </si>
  <si>
    <t>予定価格</t>
    <rPh sb="0" eb="4">
      <t>ヨテイカカク</t>
    </rPh>
    <phoneticPr fontId="27"/>
  </si>
  <si>
    <t>商議回</t>
    <rPh sb="0" eb="2">
      <t>ショウギ</t>
    </rPh>
    <rPh sb="2" eb="3">
      <t>カイ</t>
    </rPh>
    <phoneticPr fontId="27"/>
  </si>
  <si>
    <t>商議価格</t>
    <rPh sb="0" eb="2">
      <t>ショウギ</t>
    </rPh>
    <rPh sb="2" eb="4">
      <t>カカク</t>
    </rPh>
    <phoneticPr fontId="27"/>
  </si>
  <si>
    <t>前回商議価格　　　からの差額</t>
    <rPh sb="0" eb="2">
      <t>ゼンカイ</t>
    </rPh>
    <rPh sb="2" eb="4">
      <t>ショウギ</t>
    </rPh>
    <rPh sb="4" eb="6">
      <t>カカク</t>
    </rPh>
    <rPh sb="12" eb="14">
      <t>サガク</t>
    </rPh>
    <phoneticPr fontId="27"/>
  </si>
  <si>
    <t>商議価格の詳細</t>
    <rPh sb="0" eb="2">
      <t>ショウギ</t>
    </rPh>
    <rPh sb="2" eb="4">
      <t>カカク</t>
    </rPh>
    <rPh sb="5" eb="7">
      <t>ショウサイ</t>
    </rPh>
    <phoneticPr fontId="27"/>
  </si>
  <si>
    <t>第１回</t>
    <rPh sb="0" eb="1">
      <t>ダイ</t>
    </rPh>
    <rPh sb="2" eb="3">
      <t>カイ</t>
    </rPh>
    <phoneticPr fontId="27"/>
  </si>
  <si>
    <t>当初見積金額</t>
    <rPh sb="0" eb="2">
      <t>トウショ</t>
    </rPh>
    <rPh sb="2" eb="4">
      <t>ミツ</t>
    </rPh>
    <rPh sb="4" eb="6">
      <t>キンガク</t>
    </rPh>
    <phoneticPr fontId="27"/>
  </si>
  <si>
    <t>第２回</t>
    <rPh sb="0" eb="1">
      <t>ダイ</t>
    </rPh>
    <rPh sb="2" eb="3">
      <t>カイ</t>
    </rPh>
    <phoneticPr fontId="27"/>
  </si>
  <si>
    <t>再見積額（利益額の削減）</t>
    <rPh sb="0" eb="1">
      <t>サイ</t>
    </rPh>
    <rPh sb="1" eb="3">
      <t>ミツ</t>
    </rPh>
    <rPh sb="3" eb="4">
      <t>ガク</t>
    </rPh>
    <rPh sb="5" eb="7">
      <t>リエキ</t>
    </rPh>
    <rPh sb="7" eb="8">
      <t>ガク</t>
    </rPh>
    <rPh sb="9" eb="11">
      <t>サクゲン</t>
    </rPh>
    <phoneticPr fontId="27"/>
  </si>
  <si>
    <t>第３回</t>
    <rPh sb="0" eb="1">
      <t>ダイ</t>
    </rPh>
    <rPh sb="2" eb="3">
      <t>カイ</t>
    </rPh>
    <phoneticPr fontId="27"/>
  </si>
  <si>
    <t>第４回</t>
    <rPh sb="0" eb="1">
      <t>ダイ</t>
    </rPh>
    <rPh sb="2" eb="3">
      <t>カイ</t>
    </rPh>
    <phoneticPr fontId="27"/>
  </si>
  <si>
    <t>第５回</t>
    <rPh sb="0" eb="1">
      <t>ダイ</t>
    </rPh>
    <rPh sb="2" eb="3">
      <t>カイ</t>
    </rPh>
    <phoneticPr fontId="27"/>
  </si>
  <si>
    <t>第６回</t>
    <rPh sb="0" eb="1">
      <t>ダイ</t>
    </rPh>
    <rPh sb="2" eb="3">
      <t>カイ</t>
    </rPh>
    <phoneticPr fontId="27"/>
  </si>
  <si>
    <t>第７回</t>
    <rPh sb="0" eb="1">
      <t>ダイ</t>
    </rPh>
    <rPh sb="2" eb="3">
      <t>カイ</t>
    </rPh>
    <phoneticPr fontId="27"/>
  </si>
  <si>
    <t>第８回</t>
    <rPh sb="0" eb="1">
      <t>ダイ</t>
    </rPh>
    <rPh sb="2" eb="3">
      <t>カイ</t>
    </rPh>
    <phoneticPr fontId="27"/>
  </si>
  <si>
    <t>第９回</t>
    <rPh sb="0" eb="1">
      <t>ダイ</t>
    </rPh>
    <rPh sb="2" eb="3">
      <t>カイ</t>
    </rPh>
    <phoneticPr fontId="27"/>
  </si>
  <si>
    <t>第１０回</t>
    <rPh sb="0" eb="1">
      <t>ダイ</t>
    </rPh>
    <rPh sb="3" eb="4">
      <t>カイ</t>
    </rPh>
    <phoneticPr fontId="27"/>
  </si>
  <si>
    <t>契約実施計画詳細情報</t>
  </si>
  <si>
    <t>出力日時:2022/11/14 09:25:47</t>
  </si>
  <si>
    <t>昇順</t>
    <rPh sb="0" eb="2">
      <t>ショウジュン</t>
    </rPh>
    <phoneticPr fontId="5"/>
  </si>
  <si>
    <t>数値に変換</t>
    <rPh sb="0" eb="2">
      <t>スウチ</t>
    </rPh>
    <rPh sb="3" eb="5">
      <t>ヘンカン</t>
    </rPh>
    <phoneticPr fontId="5"/>
  </si>
  <si>
    <t>入力！</t>
    <rPh sb="0" eb="2">
      <t>ニュウリョク</t>
    </rPh>
    <phoneticPr fontId="5"/>
  </si>
  <si>
    <t>003</t>
  </si>
  <si>
    <t>3</t>
  </si>
  <si>
    <t>PQL</t>
  </si>
  <si>
    <t>1</t>
  </si>
  <si>
    <t>0</t>
  </si>
  <si>
    <t>2023</t>
  </si>
  <si>
    <t>11</t>
  </si>
  <si>
    <t>←2023/12/31の形に打ち換え！！！</t>
    <rPh sb="12" eb="13">
      <t>カタチ</t>
    </rPh>
    <rPh sb="14" eb="15">
      <t>ウ</t>
    </rPh>
    <rPh sb="16" eb="17">
      <t>カ</t>
    </rPh>
    <phoneticPr fontId="5"/>
  </si>
  <si>
    <t>令和</t>
    <rPh sb="0" eb="2">
      <t>レイワ</t>
    </rPh>
    <phoneticPr fontId="5"/>
  </si>
  <si>
    <t>関東補給処　総務部</t>
    <rPh sb="0" eb="5">
      <t>カントウホキュウショ</t>
    </rPh>
    <rPh sb="6" eb="8">
      <t>ソウム</t>
    </rPh>
    <rPh sb="8" eb="9">
      <t>ブ</t>
    </rPh>
    <phoneticPr fontId="5"/>
  </si>
  <si>
    <t>0040</t>
  </si>
  <si>
    <t>0003</t>
  </si>
  <si>
    <t>0002</t>
  </si>
  <si>
    <t>SP</t>
  </si>
  <si>
    <t>0005</t>
  </si>
  <si>
    <t>0006</t>
  </si>
  <si>
    <t>0004</t>
  </si>
  <si>
    <t>PR</t>
  </si>
  <si>
    <t>0007</t>
  </si>
  <si>
    <t>0009</t>
  </si>
  <si>
    <t>SH</t>
  </si>
  <si>
    <t>0008</t>
  </si>
  <si>
    <t>関東補給処 総務部</t>
    <rPh sb="0" eb="5">
      <t>カントウホキュウショ</t>
    </rPh>
    <rPh sb="6" eb="9">
      <t>ソウムブ</t>
    </rPh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</si>
  <si>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</si>
  <si>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JKK20231114567293</t>
  </si>
  <si>
    <t>HMK20231030799203</t>
  </si>
  <si>
    <t>W0</t>
  </si>
  <si>
    <t>0234</t>
  </si>
  <si>
    <t>20231113</t>
  </si>
  <si>
    <t>樹脂パレット</t>
  </si>
  <si>
    <t>100</t>
  </si>
  <si>
    <t>20</t>
  </si>
  <si>
    <t>101</t>
  </si>
  <si>
    <t xml:space="preserve">53  </t>
  </si>
  <si>
    <t>20231117</t>
  </si>
  <si>
    <t>説明会実施せず</t>
  </si>
  <si>
    <t>202312151030</t>
  </si>
  <si>
    <t>関東補給処Ａ２多目的室</t>
  </si>
  <si>
    <t>山本２曹　2099　予備日:5.12.21(木)1430</t>
  </si>
  <si>
    <t>関東処火車部</t>
  </si>
  <si>
    <t>20240301</t>
  </si>
  <si>
    <t>3PQZ1AV0096</t>
  </si>
  <si>
    <t>HMK20231030799460</t>
  </si>
  <si>
    <t>エアーホース用カプラー</t>
  </si>
  <si>
    <t>ST</t>
  </si>
  <si>
    <t>HMK20231030799462</t>
  </si>
  <si>
    <t>液状ガスケット</t>
  </si>
  <si>
    <t>PC</t>
  </si>
  <si>
    <t>HMK20231030799467</t>
  </si>
  <si>
    <t>金属用補修剤</t>
  </si>
  <si>
    <t>HMK20231030799470</t>
  </si>
  <si>
    <t>チェーンソー刃</t>
  </si>
  <si>
    <t>HMK20231030799650</t>
  </si>
  <si>
    <t>ラチェットハンドル</t>
  </si>
  <si>
    <t>HMK20231030799654</t>
  </si>
  <si>
    <t>インパクトソケットセット</t>
  </si>
  <si>
    <t>0010</t>
  </si>
  <si>
    <t>HMK20231030799843</t>
  </si>
  <si>
    <t>プーラーアームオプションアーム</t>
  </si>
  <si>
    <t>HMK20231030799898</t>
  </si>
  <si>
    <t>HMK20231030800127</t>
  </si>
  <si>
    <t>エアドリル</t>
  </si>
  <si>
    <t>UN</t>
  </si>
  <si>
    <t>HMK20231030800136</t>
  </si>
  <si>
    <t>ジグソーブレードセット</t>
  </si>
  <si>
    <t>0011</t>
  </si>
  <si>
    <t>HMK20231030800139</t>
  </si>
  <si>
    <t>エアーインパクトドライバー</t>
  </si>
  <si>
    <t>0012</t>
  </si>
  <si>
    <t>HMK20231030800301</t>
  </si>
  <si>
    <t>スパナセット</t>
  </si>
  <si>
    <t>0013</t>
  </si>
  <si>
    <t>HMK20231030800332</t>
  </si>
  <si>
    <t>ヘキサゴンソケットレンチセット</t>
  </si>
  <si>
    <t>0021</t>
  </si>
  <si>
    <t>HMK20231030800335</t>
  </si>
  <si>
    <t>換気用品</t>
  </si>
  <si>
    <t>0023</t>
  </si>
  <si>
    <t>HMK20231030800338</t>
  </si>
  <si>
    <t>0024</t>
  </si>
  <si>
    <t>HMK20231030800441</t>
  </si>
  <si>
    <t>インパクトドライバー</t>
  </si>
  <si>
    <t>0014</t>
  </si>
  <si>
    <t>HMK20231030800443</t>
  </si>
  <si>
    <t>スナップリングプライヤー</t>
  </si>
  <si>
    <t>0015</t>
  </si>
  <si>
    <t>HMK20231030800445</t>
  </si>
  <si>
    <t>0016</t>
  </si>
  <si>
    <t>HMK20231030800450</t>
  </si>
  <si>
    <t>0017</t>
  </si>
  <si>
    <t>HMK20231030800451</t>
  </si>
  <si>
    <t>トルクレンチ</t>
  </si>
  <si>
    <t>0018</t>
  </si>
  <si>
    <t>HMK20231030800452</t>
  </si>
  <si>
    <t>0019</t>
  </si>
  <si>
    <t>HMK20231030800730</t>
  </si>
  <si>
    <t>インパクト用ソケット</t>
  </si>
  <si>
    <t>0020</t>
  </si>
  <si>
    <t>HMK20231030800924</t>
  </si>
  <si>
    <t>ウォーターポンププライヤー</t>
  </si>
  <si>
    <t>0022</t>
  </si>
  <si>
    <t>HMK20231030800930</t>
  </si>
  <si>
    <t>0025</t>
  </si>
  <si>
    <t>HMK20231030801070</t>
  </si>
  <si>
    <t>パテへらセット</t>
  </si>
  <si>
    <t>0026</t>
  </si>
  <si>
    <t>HMK20231030801081</t>
  </si>
  <si>
    <t>使い捨て手袋</t>
  </si>
  <si>
    <t>0027</t>
  </si>
  <si>
    <t>CA</t>
  </si>
  <si>
    <t>HMK20231030801083</t>
  </si>
  <si>
    <t>0028</t>
  </si>
  <si>
    <t>HMK20231030801087</t>
  </si>
  <si>
    <t>運搬車</t>
  </si>
  <si>
    <t>0029</t>
  </si>
  <si>
    <t>HMK20231030801092</t>
  </si>
  <si>
    <t>マグネットスタンド用パーツ</t>
  </si>
  <si>
    <t>0031</t>
  </si>
  <si>
    <t>HMK20231030801110</t>
  </si>
  <si>
    <t>0030</t>
  </si>
  <si>
    <t>HMK20231030801114</t>
  </si>
  <si>
    <t>0032</t>
  </si>
  <si>
    <t>HMK20231030801119</t>
  </si>
  <si>
    <t>ピッチゲージ</t>
  </si>
  <si>
    <t>0033</t>
  </si>
  <si>
    <t>HMK20231030801128</t>
  </si>
  <si>
    <t>両口スパナ</t>
  </si>
  <si>
    <t>0034</t>
  </si>
  <si>
    <t>HMK20231030801133</t>
  </si>
  <si>
    <t>0039</t>
  </si>
  <si>
    <t>HMK20231030801266</t>
  </si>
  <si>
    <t>0035</t>
  </si>
  <si>
    <t>HMK20231030801275</t>
  </si>
  <si>
    <t>ソケットアダプター</t>
  </si>
  <si>
    <t>0036</t>
  </si>
  <si>
    <t>HMK20231030801278</t>
  </si>
  <si>
    <t>0037</t>
  </si>
  <si>
    <t>HMK20231030801279</t>
  </si>
  <si>
    <t>スピーダーハンドル</t>
  </si>
  <si>
    <t>0038</t>
  </si>
  <si>
    <t>HMK20231030801280</t>
  </si>
  <si>
    <t>HMK20231030801322</t>
  </si>
  <si>
    <t>0041</t>
  </si>
  <si>
    <t>HMK20231030801324</t>
  </si>
  <si>
    <t>モンキーレンチ</t>
  </si>
  <si>
    <t>0042</t>
  </si>
  <si>
    <t>HMK20231030801325</t>
  </si>
  <si>
    <t>保護メガネ</t>
  </si>
  <si>
    <t>0043</t>
  </si>
  <si>
    <t>HMK20231030801329</t>
  </si>
  <si>
    <t>梱包用テープ</t>
  </si>
  <si>
    <t>0044</t>
  </si>
  <si>
    <t>HMK20231030801336</t>
  </si>
  <si>
    <t>超硬バー</t>
  </si>
  <si>
    <t>0049</t>
  </si>
  <si>
    <t>HMK20231030801558</t>
  </si>
  <si>
    <t>ナイロン軸付ホイール</t>
  </si>
  <si>
    <t>0045</t>
  </si>
  <si>
    <t>HMK20231030801559</t>
  </si>
  <si>
    <t>軸付砥石</t>
  </si>
  <si>
    <t>0046</t>
  </si>
  <si>
    <t>PK</t>
  </si>
  <si>
    <t>HMK20231030801984</t>
  </si>
  <si>
    <t>0047</t>
  </si>
  <si>
    <t>HMK20231030801985</t>
  </si>
  <si>
    <t>0048</t>
  </si>
  <si>
    <t>HMK20231030801996</t>
  </si>
  <si>
    <t>0050</t>
  </si>
  <si>
    <t>HMK20231030801997</t>
  </si>
  <si>
    <t>0051</t>
  </si>
  <si>
    <t>HMK20231030801999</t>
  </si>
  <si>
    <t>0052</t>
  </si>
  <si>
    <t>HMK20231030802040</t>
  </si>
  <si>
    <t>0055</t>
  </si>
  <si>
    <t>HMK20231030802041</t>
  </si>
  <si>
    <t>0053</t>
  </si>
  <si>
    <t>HMK20231030802042</t>
  </si>
  <si>
    <t>0054</t>
  </si>
  <si>
    <t>HMK20231030802065</t>
  </si>
  <si>
    <t>0056</t>
  </si>
  <si>
    <t>HMK20231030802066</t>
  </si>
  <si>
    <t>0057</t>
  </si>
  <si>
    <t>HMK20231030802070</t>
  </si>
  <si>
    <t>ニトリル背抜き手袋</t>
  </si>
  <si>
    <t>0058</t>
  </si>
  <si>
    <t>HMK20231030802073</t>
  </si>
  <si>
    <t>0059</t>
  </si>
  <si>
    <t>HMK20231030802077</t>
  </si>
  <si>
    <t>0060</t>
  </si>
  <si>
    <t>HMK20231030802080</t>
  </si>
  <si>
    <t>工場扇用ハネ</t>
  </si>
  <si>
    <t>0061</t>
  </si>
  <si>
    <t>HMK20231030802085</t>
  </si>
  <si>
    <t>ハクソーフレーム用替刃</t>
  </si>
  <si>
    <t>0062</t>
  </si>
  <si>
    <t>HMK20231030802088</t>
  </si>
  <si>
    <t>ハイスコーティングドリル</t>
  </si>
  <si>
    <t>0063</t>
  </si>
  <si>
    <t>HMK20231030802092</t>
  </si>
  <si>
    <t>0064</t>
  </si>
  <si>
    <t>HMK20231030802094</t>
  </si>
  <si>
    <t>コンベックス</t>
  </si>
  <si>
    <t>0065</t>
  </si>
  <si>
    <t>HMK20231030802095</t>
  </si>
  <si>
    <t>ハンドタップセット</t>
  </si>
  <si>
    <t>0066</t>
  </si>
  <si>
    <t>HMK20231030802097</t>
  </si>
  <si>
    <t>0067</t>
  </si>
  <si>
    <t>HMK20231030802144</t>
  </si>
  <si>
    <t>0068</t>
  </si>
  <si>
    <t>HMK20231030802145</t>
  </si>
  <si>
    <t>電線保護チューブ</t>
  </si>
  <si>
    <t>0069</t>
  </si>
  <si>
    <t>HMK20231030802146</t>
  </si>
  <si>
    <t>0070</t>
  </si>
  <si>
    <t>HMK20231030802148</t>
  </si>
  <si>
    <t>両口めがねレンチ</t>
  </si>
  <si>
    <t>0071</t>
  </si>
  <si>
    <t>HMK20231030802150</t>
  </si>
  <si>
    <t>0072</t>
  </si>
  <si>
    <t>HMK20231030802153</t>
  </si>
  <si>
    <t>0073</t>
  </si>
  <si>
    <t>HMK20231030802157</t>
  </si>
  <si>
    <t>0074</t>
  </si>
  <si>
    <t>HMK20231030802159</t>
  </si>
  <si>
    <t>カプラー付ツインホース</t>
  </si>
  <si>
    <t>0075</t>
  </si>
  <si>
    <t>HMK20231030802341</t>
  </si>
  <si>
    <t>間仕切り用シート</t>
  </si>
  <si>
    <t>0076</t>
  </si>
  <si>
    <t>HMK20231030802342</t>
  </si>
  <si>
    <t>0077</t>
  </si>
  <si>
    <t>HMK20231030802343</t>
  </si>
  <si>
    <t>エアラチェットレンチ</t>
  </si>
  <si>
    <t>0078</t>
  </si>
  <si>
    <t>HMK20231030802347</t>
  </si>
  <si>
    <t>スチーム洗浄機</t>
  </si>
  <si>
    <t>0079</t>
  </si>
  <si>
    <t>HMK20231030802350</t>
  </si>
  <si>
    <t>センタードリル</t>
  </si>
  <si>
    <t>0080</t>
  </si>
  <si>
    <t>HMK20231030802354</t>
  </si>
  <si>
    <t>0081</t>
  </si>
  <si>
    <t>HMK20231030802356</t>
  </si>
  <si>
    <t>0082</t>
  </si>
  <si>
    <t>HMK20231030802359</t>
  </si>
  <si>
    <t>0083</t>
  </si>
  <si>
    <t>HMK20231030802465</t>
  </si>
  <si>
    <t>クロスレンチ</t>
  </si>
  <si>
    <t>0085</t>
  </si>
  <si>
    <t>HMK20231030802469</t>
  </si>
  <si>
    <t>バークランプ</t>
  </si>
  <si>
    <t>0086</t>
  </si>
  <si>
    <t>HMK20231030802481</t>
  </si>
  <si>
    <t>カウンターシンク</t>
  </si>
  <si>
    <t>0084</t>
  </si>
  <si>
    <t>HMK20231030802565</t>
  </si>
  <si>
    <t>デジタルノギス</t>
  </si>
  <si>
    <t>0090</t>
  </si>
  <si>
    <t>HMK20231030802568</t>
  </si>
  <si>
    <t>旋削用チップ</t>
  </si>
  <si>
    <t>0091</t>
  </si>
  <si>
    <t>HMK20231030802682</t>
  </si>
  <si>
    <t>電動ドリル</t>
  </si>
  <si>
    <t>0087</t>
  </si>
  <si>
    <t>HMK20231030802904</t>
  </si>
  <si>
    <t>作業灯</t>
  </si>
  <si>
    <t>0088</t>
  </si>
  <si>
    <t>HMK20231030802906</t>
  </si>
  <si>
    <t>0089</t>
  </si>
  <si>
    <t>HMK20231030803049</t>
  </si>
  <si>
    <t>0092</t>
  </si>
  <si>
    <t>HMK20231030803052</t>
  </si>
  <si>
    <t>バンドソーパーツ</t>
  </si>
  <si>
    <t>0093</t>
  </si>
  <si>
    <t>HMK20231030803053</t>
  </si>
  <si>
    <t>洗剤クリーナー</t>
  </si>
  <si>
    <t>0094</t>
  </si>
  <si>
    <t>HMK20231030803662</t>
  </si>
  <si>
    <t>冷却水</t>
  </si>
  <si>
    <t>0095</t>
  </si>
  <si>
    <t>HMK20231030803666</t>
  </si>
  <si>
    <t>0096</t>
  </si>
  <si>
    <t>HMK20231030804113</t>
  </si>
  <si>
    <t>0101</t>
  </si>
  <si>
    <t>HMK20231030804206</t>
  </si>
  <si>
    <t>0097</t>
  </si>
  <si>
    <t>HMK20231030804224</t>
  </si>
  <si>
    <t>アジテーターカバー</t>
  </si>
  <si>
    <t>0098</t>
  </si>
  <si>
    <t>HMK20231030804232</t>
  </si>
  <si>
    <t>ユニバーサルジョイント</t>
  </si>
  <si>
    <t>0100</t>
  </si>
  <si>
    <t>HMK20231030804351</t>
  </si>
  <si>
    <t>0099</t>
  </si>
  <si>
    <t>関東補給処　火器車両部</t>
    <rPh sb="0" eb="5">
      <t>カントウホキュウショ</t>
    </rPh>
    <rPh sb="6" eb="11">
      <t>カキシャリョウブ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</si>
</sst>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&quot;¥&quot;#,##0_);[Red]\(&quot;¥&quot;##,#0\)\,#&quot;．－&quot;"/>
    <numFmt numFmtId="179" formatCode="[$-411]ggg&quot;元年&quot;m&quot;月&quot;d&quot;日&quot;"/>
    <numFmt numFmtId="180" formatCode="#,##0&quot;円&quot;"/>
    <numFmt numFmtId="181" formatCode="#,##0;&quot;△ &quot;#,##0"/>
  </numFmts>
  <fonts count="4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4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3"/>
      <name val="ＭＳ 明朝"/>
      <family val="1"/>
      <charset val="128"/>
    </font>
    <font>
      <sz val="83"/>
      <color theme="1"/>
      <name val="游ゴシック"/>
      <family val="2"/>
      <charset val="128"/>
      <scheme val="minor"/>
    </font>
    <font>
      <sz val="83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85"/>
      <color theme="1"/>
      <name val="游ゴシック"/>
      <family val="3"/>
      <charset val="128"/>
      <scheme val="minor"/>
    </font>
    <font>
      <b/>
      <sz val="75"/>
      <color theme="1"/>
      <name val="游ゴシック"/>
      <family val="3"/>
      <charset val="128"/>
      <scheme val="minor"/>
    </font>
    <font>
      <b/>
      <sz val="83"/>
      <color rgb="FFFF0000"/>
      <name val="游ゴシック"/>
      <family val="3"/>
      <charset val="128"/>
      <scheme val="minor"/>
    </font>
    <font>
      <sz val="95"/>
      <color rgb="FFFF0000"/>
      <name val="游ゴシック"/>
      <family val="2"/>
      <charset val="128"/>
      <scheme val="minor"/>
    </font>
    <font>
      <sz val="95"/>
      <color rgb="FFFF0000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9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38" fontId="3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56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distributed" vertical="distributed" justifyLastLine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distributed" justifyLastLine="1"/>
    </xf>
    <xf numFmtId="0" fontId="6" fillId="0" borderId="0" xfId="0" applyFont="1" applyAlignment="1">
      <alignment vertical="center" wrapText="1"/>
    </xf>
    <xf numFmtId="3" fontId="8" fillId="0" borderId="3" xfId="0" applyNumberFormat="1" applyFont="1" applyBorder="1" applyAlignment="1">
      <alignment horizontal="right" vertical="center" shrinkToFit="1"/>
    </xf>
    <xf numFmtId="0" fontId="8" fillId="0" borderId="7" xfId="0" applyFont="1" applyBorder="1"/>
    <xf numFmtId="0" fontId="8" fillId="0" borderId="9" xfId="0" applyFont="1" applyBorder="1"/>
    <xf numFmtId="0" fontId="8" fillId="0" borderId="7" xfId="0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0" fontId="8" fillId="0" borderId="5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8" fillId="0" borderId="5" xfId="0" applyFont="1" applyBorder="1" applyAlignment="1">
      <alignment vertical="center" wrapText="1" shrinkToFit="1"/>
    </xf>
    <xf numFmtId="3" fontId="8" fillId="0" borderId="3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 shrinkToFit="1"/>
    </xf>
    <xf numFmtId="38" fontId="8" fillId="0" borderId="3" xfId="1" applyFont="1" applyBorder="1" applyAlignment="1">
      <alignment horizontal="right" vertical="distributed" justifyLastLine="1"/>
    </xf>
    <xf numFmtId="3" fontId="6" fillId="0" borderId="3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right" vertical="distributed" justifyLastLine="1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vertical="center" justifyLastLine="1"/>
    </xf>
    <xf numFmtId="0" fontId="8" fillId="0" borderId="0" xfId="0" applyFont="1" applyAlignment="1">
      <alignment horizontal="left" vertical="center" justifyLastLine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shrinkToFit="1"/>
    </xf>
    <xf numFmtId="0" fontId="12" fillId="4" borderId="5" xfId="0" applyNumberFormat="1" applyFont="1" applyFill="1" applyBorder="1" applyAlignment="1" applyProtection="1">
      <alignment horizontal="left" vertical="top"/>
    </xf>
    <xf numFmtId="0" fontId="12" fillId="4" borderId="5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0" xfId="0" applyBorder="1"/>
    <xf numFmtId="0" fontId="6" fillId="0" borderId="18" xfId="0" applyFont="1" applyBorder="1"/>
    <xf numFmtId="0" fontId="6" fillId="0" borderId="19" xfId="0" applyFont="1" applyBorder="1"/>
    <xf numFmtId="0" fontId="6" fillId="0" borderId="14" xfId="0" applyFont="1" applyBorder="1"/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177" fontId="7" fillId="0" borderId="0" xfId="0" applyNumberFormat="1" applyFont="1" applyBorder="1" applyAlignment="1">
      <alignment horizontal="distributed" vertical="center"/>
    </xf>
    <xf numFmtId="38" fontId="10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38" fontId="6" fillId="0" borderId="5" xfId="1" applyFont="1" applyBorder="1" applyAlignment="1">
      <alignment horizontal="right"/>
    </xf>
    <xf numFmtId="3" fontId="8" fillId="0" borderId="5" xfId="0" applyNumberFormat="1" applyFont="1" applyBorder="1" applyAlignment="1">
      <alignment horizontal="right" shrinkToFit="1"/>
    </xf>
    <xf numFmtId="0" fontId="6" fillId="0" borderId="5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shrinkToFit="1"/>
    </xf>
    <xf numFmtId="38" fontId="8" fillId="0" borderId="5" xfId="1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/>
    <xf numFmtId="3" fontId="8" fillId="0" borderId="3" xfId="0" applyNumberFormat="1" applyFont="1" applyBorder="1" applyAlignment="1">
      <alignment horizontal="center" vertical="center" shrinkToFit="1"/>
    </xf>
    <xf numFmtId="3" fontId="8" fillId="0" borderId="20" xfId="0" applyNumberFormat="1" applyFont="1" applyBorder="1" applyAlignment="1"/>
    <xf numFmtId="3" fontId="8" fillId="0" borderId="5" xfId="0" applyNumberFormat="1" applyFont="1" applyBorder="1" applyAlignment="1"/>
    <xf numFmtId="0" fontId="6" fillId="0" borderId="7" xfId="0" applyFont="1" applyBorder="1"/>
    <xf numFmtId="0" fontId="6" fillId="0" borderId="9" xfId="0" applyFont="1" applyBorder="1"/>
    <xf numFmtId="0" fontId="8" fillId="0" borderId="7" xfId="0" applyFont="1" applyBorder="1" applyAlignment="1">
      <alignment horizontal="center" vertical="center"/>
    </xf>
    <xf numFmtId="3" fontId="8" fillId="0" borderId="9" xfId="0" applyNumberFormat="1" applyFont="1" applyBorder="1" applyAlignment="1"/>
    <xf numFmtId="0" fontId="0" fillId="0" borderId="0" xfId="0" applyAlignment="1">
      <alignment vertical="center"/>
    </xf>
    <xf numFmtId="0" fontId="7" fillId="0" borderId="0" xfId="0" applyFont="1" applyBorder="1" applyAlignment="1"/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2" fillId="3" borderId="18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38" fontId="8" fillId="0" borderId="21" xfId="1" applyFont="1" applyBorder="1" applyAlignment="1"/>
    <xf numFmtId="178" fontId="10" fillId="0" borderId="16" xfId="1" applyNumberFormat="1" applyFont="1" applyBorder="1" applyAlignment="1">
      <alignment vertical="center"/>
    </xf>
    <xf numFmtId="178" fontId="10" fillId="0" borderId="11" xfId="1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178" fontId="10" fillId="0" borderId="18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/>
    <xf numFmtId="0" fontId="18" fillId="0" borderId="0" xfId="0" applyFont="1"/>
    <xf numFmtId="0" fontId="18" fillId="0" borderId="0" xfId="0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5" fillId="0" borderId="0" xfId="0" applyFont="1"/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8" fontId="8" fillId="0" borderId="5" xfId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top"/>
    </xf>
    <xf numFmtId="0" fontId="6" fillId="0" borderId="0" xfId="2" applyFont="1"/>
    <xf numFmtId="0" fontId="10" fillId="0" borderId="0" xfId="2" applyFont="1"/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0" fontId="16" fillId="0" borderId="4" xfId="2" applyFont="1" applyBorder="1" applyAlignment="1">
      <alignment vertical="center"/>
    </xf>
    <xf numFmtId="0" fontId="10" fillId="0" borderId="2" xfId="2" applyFont="1" applyBorder="1" applyAlignment="1">
      <alignment horizontal="distributed" vertical="center"/>
    </xf>
    <xf numFmtId="0" fontId="10" fillId="0" borderId="3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 justifyLastLine="1"/>
    </xf>
    <xf numFmtId="0" fontId="6" fillId="0" borderId="3" xfId="2" applyFont="1" applyBorder="1"/>
    <xf numFmtId="0" fontId="6" fillId="0" borderId="4" xfId="2" applyFont="1" applyBorder="1"/>
    <xf numFmtId="0" fontId="6" fillId="0" borderId="2" xfId="2" applyFont="1" applyBorder="1"/>
    <xf numFmtId="0" fontId="16" fillId="0" borderId="15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15" xfId="2" applyFont="1" applyBorder="1" applyAlignment="1">
      <alignment vertical="center" justifyLastLine="1"/>
    </xf>
    <xf numFmtId="0" fontId="16" fillId="0" borderId="16" xfId="2" applyFont="1" applyBorder="1" applyAlignment="1">
      <alignment vertical="center" justifyLastLine="1"/>
    </xf>
    <xf numFmtId="0" fontId="10" fillId="0" borderId="16" xfId="2" applyFont="1" applyBorder="1" applyAlignment="1">
      <alignment horizontal="distributed" vertical="center" justifyLastLine="1"/>
    </xf>
    <xf numFmtId="0" fontId="6" fillId="0" borderId="16" xfId="2" applyFont="1" applyBorder="1" applyAlignment="1">
      <alignment horizontal="distributed" vertical="center" justifyLastLine="1"/>
    </xf>
    <xf numFmtId="0" fontId="6" fillId="0" borderId="17" xfId="2" applyFont="1" applyBorder="1" applyAlignment="1">
      <alignment horizontal="distributed" vertical="center" justifyLastLine="1"/>
    </xf>
    <xf numFmtId="0" fontId="16" fillId="0" borderId="16" xfId="2" applyFont="1" applyBorder="1" applyAlignment="1">
      <alignment horizontal="left" vertical="justify"/>
    </xf>
    <xf numFmtId="0" fontId="22" fillId="0" borderId="16" xfId="2" applyFont="1" applyBorder="1" applyAlignment="1">
      <alignment horizontal="left" vertical="justify"/>
    </xf>
    <xf numFmtId="0" fontId="22" fillId="0" borderId="17" xfId="2" applyFont="1" applyBorder="1" applyAlignment="1">
      <alignment horizontal="left" vertical="justify"/>
    </xf>
    <xf numFmtId="0" fontId="16" fillId="0" borderId="15" xfId="2" applyFont="1" applyBorder="1" applyAlignment="1">
      <alignment horizontal="distributed" vertical="justify" justifyLastLine="1"/>
    </xf>
    <xf numFmtId="0" fontId="19" fillId="0" borderId="17" xfId="2" applyBorder="1" applyAlignment="1">
      <alignment horizontal="distributed" vertical="justify" justifyLastLine="1"/>
    </xf>
    <xf numFmtId="0" fontId="16" fillId="0" borderId="16" xfId="2" applyFont="1" applyBorder="1"/>
    <xf numFmtId="0" fontId="16" fillId="0" borderId="17" xfId="2" applyFont="1" applyBorder="1"/>
    <xf numFmtId="0" fontId="16" fillId="0" borderId="18" xfId="2" applyFont="1" applyBorder="1"/>
    <xf numFmtId="0" fontId="16" fillId="0" borderId="0" xfId="2" applyFont="1" applyBorder="1"/>
    <xf numFmtId="0" fontId="16" fillId="0" borderId="14" xfId="2" applyFont="1" applyBorder="1"/>
    <xf numFmtId="0" fontId="6" fillId="0" borderId="18" xfId="2" applyFont="1" applyBorder="1"/>
    <xf numFmtId="0" fontId="6" fillId="0" borderId="0" xfId="2" applyFont="1" applyBorder="1"/>
    <xf numFmtId="0" fontId="6" fillId="0" borderId="14" xfId="2" applyFont="1" applyBorder="1"/>
    <xf numFmtId="0" fontId="22" fillId="0" borderId="10" xfId="2" applyFont="1" applyBorder="1" applyAlignment="1">
      <alignment horizontal="left" vertical="justify"/>
    </xf>
    <xf numFmtId="0" fontId="22" fillId="0" borderId="11" xfId="2" applyFont="1" applyBorder="1" applyAlignment="1">
      <alignment horizontal="left" vertical="justify"/>
    </xf>
    <xf numFmtId="0" fontId="22" fillId="0" borderId="12" xfId="2" applyFont="1" applyBorder="1" applyAlignment="1">
      <alignment horizontal="left" vertical="justify"/>
    </xf>
    <xf numFmtId="0" fontId="22" fillId="0" borderId="18" xfId="2" applyFont="1" applyBorder="1" applyAlignment="1">
      <alignment horizontal="distributed" vertical="justify"/>
    </xf>
    <xf numFmtId="0" fontId="8" fillId="0" borderId="0" xfId="2" applyFont="1" applyAlignment="1">
      <alignment horizontal="distributed" vertical="distributed" justifyLastLine="1"/>
    </xf>
    <xf numFmtId="0" fontId="22" fillId="0" borderId="0" xfId="2" applyFont="1" applyBorder="1" applyAlignment="1">
      <alignment horizontal="left" vertical="justify"/>
    </xf>
    <xf numFmtId="0" fontId="22" fillId="0" borderId="18" xfId="2" applyFont="1" applyBorder="1" applyAlignment="1"/>
    <xf numFmtId="0" fontId="8" fillId="0" borderId="0" xfId="2" applyFont="1" applyAlignment="1">
      <alignment horizontal="left" vertical="distributed"/>
    </xf>
    <xf numFmtId="0" fontId="15" fillId="0" borderId="0" xfId="2" applyFont="1" applyAlignment="1">
      <alignment vertical="distributed"/>
    </xf>
    <xf numFmtId="0" fontId="19" fillId="0" borderId="0" xfId="2" applyAlignment="1">
      <alignment vertical="distributed"/>
    </xf>
    <xf numFmtId="0" fontId="19" fillId="0" borderId="0" xfId="2" applyAlignment="1"/>
    <xf numFmtId="0" fontId="16" fillId="0" borderId="10" xfId="2" applyFont="1" applyBorder="1" applyAlignment="1">
      <alignment horizontal="left" vertical="justify"/>
    </xf>
    <xf numFmtId="0" fontId="16" fillId="0" borderId="11" xfId="2" applyFont="1" applyBorder="1" applyAlignment="1">
      <alignment horizontal="left" vertical="justify"/>
    </xf>
    <xf numFmtId="0" fontId="16" fillId="0" borderId="10" xfId="2" applyFont="1" applyBorder="1"/>
    <xf numFmtId="0" fontId="16" fillId="0" borderId="11" xfId="2" applyFont="1" applyBorder="1"/>
    <xf numFmtId="0" fontId="16" fillId="0" borderId="12" xfId="2" applyFont="1" applyBorder="1"/>
    <xf numFmtId="0" fontId="6" fillId="0" borderId="10" xfId="2" applyFont="1" applyBorder="1"/>
    <xf numFmtId="0" fontId="6" fillId="0" borderId="11" xfId="2" applyFont="1" applyBorder="1"/>
    <xf numFmtId="0" fontId="22" fillId="0" borderId="10" xfId="2" applyFont="1" applyBorder="1" applyAlignment="1"/>
    <xf numFmtId="0" fontId="16" fillId="0" borderId="2" xfId="2" applyFont="1" applyBorder="1"/>
    <xf numFmtId="0" fontId="16" fillId="0" borderId="3" xfId="2" applyFont="1" applyBorder="1"/>
    <xf numFmtId="0" fontId="16" fillId="0" borderId="4" xfId="2" applyFont="1" applyBorder="1"/>
    <xf numFmtId="0" fontId="16" fillId="0" borderId="4" xfId="2" applyFont="1" applyBorder="1" applyAlignment="1">
      <alignment horizontal="distributed" vertical="justify" justifyLastLine="1"/>
    </xf>
    <xf numFmtId="0" fontId="16" fillId="0" borderId="20" xfId="2" applyFont="1" applyBorder="1"/>
    <xf numFmtId="0" fontId="19" fillId="0" borderId="16" xfId="2" applyBorder="1" applyAlignment="1">
      <alignment horizontal="distributed" vertical="justify"/>
    </xf>
    <xf numFmtId="0" fontId="16" fillId="0" borderId="25" xfId="2" applyFont="1" applyBorder="1"/>
    <xf numFmtId="0" fontId="19" fillId="0" borderId="0" xfId="2" applyBorder="1" applyAlignment="1">
      <alignment horizontal="distributed" vertical="justify"/>
    </xf>
    <xf numFmtId="0" fontId="16" fillId="0" borderId="0" xfId="2" applyFont="1" applyBorder="1" applyAlignment="1"/>
    <xf numFmtId="0" fontId="16" fillId="0" borderId="0" xfId="2" applyFont="1" applyBorder="1" applyAlignment="1">
      <alignment horizontal="distributed" vertical="justify"/>
    </xf>
    <xf numFmtId="0" fontId="16" fillId="0" borderId="0" xfId="2" applyFont="1" applyBorder="1" applyAlignment="1">
      <alignment horizontal="distributed" vertical="justify" justifyLastLine="1"/>
    </xf>
    <xf numFmtId="0" fontId="16" fillId="0" borderId="21" xfId="2" applyFont="1" applyBorder="1"/>
    <xf numFmtId="0" fontId="19" fillId="0" borderId="11" xfId="2" applyBorder="1" applyAlignment="1">
      <alignment horizontal="distributed" vertical="justify"/>
    </xf>
    <xf numFmtId="0" fontId="16" fillId="0" borderId="0" xfId="2" applyFont="1"/>
    <xf numFmtId="0" fontId="16" fillId="0" borderId="16" xfId="2" applyFont="1" applyBorder="1" applyAlignment="1">
      <alignment horizontal="distributed" vertical="justify"/>
    </xf>
    <xf numFmtId="0" fontId="16" fillId="0" borderId="2" xfId="2" applyFont="1" applyBorder="1" applyAlignment="1">
      <alignment horizontal="distributed" vertical="justify"/>
    </xf>
    <xf numFmtId="0" fontId="16" fillId="0" borderId="3" xfId="2" applyFont="1" applyBorder="1" applyAlignment="1">
      <alignment horizontal="distributed" vertical="justify"/>
    </xf>
    <xf numFmtId="0" fontId="7" fillId="0" borderId="0" xfId="2" applyFont="1"/>
    <xf numFmtId="0" fontId="8" fillId="0" borderId="0" xfId="2" applyFont="1"/>
    <xf numFmtId="0" fontId="6" fillId="0" borderId="0" xfId="2" applyFont="1" applyBorder="1" applyAlignment="1">
      <alignment horizontal="center" vertical="center"/>
    </xf>
    <xf numFmtId="0" fontId="24" fillId="0" borderId="0" xfId="2" applyFont="1"/>
    <xf numFmtId="0" fontId="24" fillId="0" borderId="0" xfId="2" applyFont="1" applyBorder="1" applyAlignment="1">
      <alignment horizontal="distributed" vertical="justify"/>
    </xf>
    <xf numFmtId="0" fontId="24" fillId="0" borderId="10" xfId="2" applyFont="1" applyBorder="1" applyAlignment="1">
      <alignment horizontal="distributed" vertical="justify"/>
    </xf>
    <xf numFmtId="0" fontId="24" fillId="0" borderId="11" xfId="2" applyFont="1" applyBorder="1" applyAlignment="1">
      <alignment horizontal="distributed" vertical="justify"/>
    </xf>
    <xf numFmtId="0" fontId="8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2" fillId="0" borderId="0" xfId="5">
      <alignment vertical="center"/>
    </xf>
    <xf numFmtId="0" fontId="8" fillId="0" borderId="3" xfId="0" applyFont="1" applyBorder="1" applyAlignment="1">
      <alignment horizontal="center" wrapText="1" shrinkToFit="1"/>
    </xf>
    <xf numFmtId="0" fontId="8" fillId="0" borderId="3" xfId="0" applyFont="1" applyBorder="1" applyAlignment="1">
      <alignment horizontal="left" shrinkToFit="1"/>
    </xf>
    <xf numFmtId="0" fontId="8" fillId="0" borderId="5" xfId="0" applyFont="1" applyBorder="1" applyAlignment="1">
      <alignment horizontal="center" wrapText="1" shrinkToFit="1"/>
    </xf>
    <xf numFmtId="0" fontId="33" fillId="0" borderId="0" xfId="6" applyFont="1">
      <alignment vertical="center"/>
    </xf>
    <xf numFmtId="0" fontId="33" fillId="0" borderId="0" xfId="6" applyFont="1" applyAlignment="1">
      <alignment horizontal="center" vertical="center"/>
    </xf>
    <xf numFmtId="179" fontId="33" fillId="0" borderId="0" xfId="6" applyNumberFormat="1" applyFont="1">
      <alignment vertical="center"/>
    </xf>
    <xf numFmtId="0" fontId="34" fillId="0" borderId="0" xfId="6" applyFont="1" applyAlignment="1">
      <alignment horizontal="left" vertical="center"/>
    </xf>
    <xf numFmtId="0" fontId="35" fillId="0" borderId="9" xfId="6" applyFont="1" applyBorder="1" applyAlignment="1">
      <alignment horizontal="center" vertical="center"/>
    </xf>
    <xf numFmtId="38" fontId="36" fillId="0" borderId="0" xfId="7" applyFont="1" applyAlignment="1">
      <alignment horizontal="left" vertical="center"/>
    </xf>
    <xf numFmtId="0" fontId="35" fillId="0" borderId="21" xfId="6" applyFont="1" applyBorder="1" applyAlignment="1">
      <alignment horizontal="center" vertical="center"/>
    </xf>
    <xf numFmtId="0" fontId="35" fillId="0" borderId="21" xfId="6" applyFont="1" applyBorder="1">
      <alignment vertical="center"/>
    </xf>
    <xf numFmtId="0" fontId="37" fillId="0" borderId="0" xfId="6" applyFont="1">
      <alignment vertical="center"/>
    </xf>
    <xf numFmtId="0" fontId="35" fillId="0" borderId="5" xfId="6" applyFont="1" applyBorder="1" applyAlignment="1">
      <alignment horizontal="center" vertical="center"/>
    </xf>
    <xf numFmtId="0" fontId="35" fillId="0" borderId="5" xfId="6" applyFont="1" applyBorder="1">
      <alignment vertical="center"/>
    </xf>
    <xf numFmtId="0" fontId="39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0" fillId="5" borderId="0" xfId="0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vertical="center" wrapText="1"/>
    </xf>
    <xf numFmtId="38" fontId="0" fillId="0" borderId="0" xfId="1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8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right" vertical="center" shrinkToFit="1"/>
    </xf>
    <xf numFmtId="14" fontId="40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wrapText="1" shrinkToFit="1"/>
    </xf>
    <xf numFmtId="0" fontId="7" fillId="0" borderId="3" xfId="0" applyFont="1" applyBorder="1" applyAlignment="1">
      <alignment horizontal="left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8" fillId="0" borderId="0" xfId="0" applyFont="1" applyBorder="1"/>
    <xf numFmtId="0" fontId="8" fillId="0" borderId="5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wrapText="1" shrinkToFit="1"/>
    </xf>
    <xf numFmtId="0" fontId="8" fillId="0" borderId="5" xfId="0" applyFont="1" applyBorder="1" applyAlignment="1">
      <alignment horizontal="right" shrinkToFit="1"/>
    </xf>
    <xf numFmtId="0" fontId="8" fillId="0" borderId="5" xfId="0" applyFont="1" applyBorder="1" applyAlignment="1">
      <alignment horizontal="center" shrinkToFit="1"/>
    </xf>
    <xf numFmtId="0" fontId="16" fillId="0" borderId="15" xfId="2" applyFont="1" applyBorder="1" applyAlignment="1">
      <alignment horizontal="right" vertical="distributed" wrapText="1"/>
    </xf>
    <xf numFmtId="0" fontId="16" fillId="0" borderId="16" xfId="2" applyFont="1" applyBorder="1" applyAlignment="1">
      <alignment horizontal="right" vertical="distributed" wrapText="1"/>
    </xf>
    <xf numFmtId="0" fontId="16" fillId="0" borderId="17" xfId="2" applyFont="1" applyBorder="1" applyAlignment="1">
      <alignment horizontal="right" vertical="distributed" wrapText="1"/>
    </xf>
    <xf numFmtId="3" fontId="16" fillId="0" borderId="15" xfId="2" applyNumberFormat="1" applyFont="1" applyBorder="1" applyAlignment="1">
      <alignment horizontal="distributed" vertical="center" justifyLastLine="1"/>
    </xf>
    <xf numFmtId="3" fontId="16" fillId="0" borderId="16" xfId="2" applyNumberFormat="1" applyFont="1" applyBorder="1" applyAlignment="1">
      <alignment horizontal="distributed" vertical="center" justifyLastLine="1"/>
    </xf>
    <xf numFmtId="3" fontId="16" fillId="0" borderId="17" xfId="2" applyNumberFormat="1" applyFont="1" applyBorder="1" applyAlignment="1">
      <alignment horizontal="distributed" vertical="center" justifyLastLine="1"/>
    </xf>
    <xf numFmtId="38" fontId="16" fillId="0" borderId="15" xfId="3" applyFont="1" applyBorder="1" applyAlignment="1">
      <alignment horizontal="right" vertical="distributed"/>
    </xf>
    <xf numFmtId="38" fontId="16" fillId="0" borderId="16" xfId="3" applyFont="1" applyBorder="1" applyAlignment="1">
      <alignment horizontal="right" vertical="distributed"/>
    </xf>
    <xf numFmtId="38" fontId="16" fillId="0" borderId="17" xfId="3" applyFont="1" applyBorder="1" applyAlignment="1">
      <alignment horizontal="right" vertical="distributed"/>
    </xf>
    <xf numFmtId="0" fontId="16" fillId="0" borderId="15" xfId="2" applyFont="1" applyBorder="1" applyAlignment="1">
      <alignment horizontal="center"/>
    </xf>
    <xf numFmtId="0" fontId="16" fillId="0" borderId="16" xfId="2" applyFont="1" applyBorder="1" applyAlignment="1">
      <alignment horizontal="center"/>
    </xf>
    <xf numFmtId="0" fontId="16" fillId="0" borderId="17" xfId="2" applyFont="1" applyBorder="1" applyAlignment="1">
      <alignment horizontal="center"/>
    </xf>
    <xf numFmtId="0" fontId="16" fillId="0" borderId="15" xfId="2" applyFont="1" applyBorder="1" applyAlignment="1">
      <alignment horizontal="left" vertical="center" shrinkToFit="1"/>
    </xf>
    <xf numFmtId="0" fontId="16" fillId="0" borderId="16" xfId="2" applyFont="1" applyBorder="1" applyAlignment="1">
      <alignment horizontal="left" vertical="center" shrinkToFit="1"/>
    </xf>
    <xf numFmtId="0" fontId="16" fillId="0" borderId="17" xfId="2" applyFont="1" applyBorder="1" applyAlignment="1">
      <alignment horizontal="left" vertical="center" shrinkToFit="1"/>
    </xf>
    <xf numFmtId="3" fontId="16" fillId="0" borderId="15" xfId="2" applyNumberFormat="1" applyFont="1" applyBorder="1" applyAlignment="1">
      <alignment horizontal="center" vertical="distributed" justifyLastLine="1"/>
    </xf>
    <xf numFmtId="0" fontId="16" fillId="0" borderId="16" xfId="2" applyFont="1" applyBorder="1" applyAlignment="1">
      <alignment horizontal="center" vertical="distributed" justifyLastLine="1"/>
    </xf>
    <xf numFmtId="0" fontId="16" fillId="0" borderId="17" xfId="2" applyFont="1" applyBorder="1" applyAlignment="1">
      <alignment horizontal="center" vertical="distributed" justifyLastLine="1"/>
    </xf>
    <xf numFmtId="0" fontId="16" fillId="0" borderId="15" xfId="2" applyFont="1" applyBorder="1" applyAlignment="1">
      <alignment horizontal="center" vertical="distributed" justifyLastLine="1"/>
    </xf>
    <xf numFmtId="0" fontId="16" fillId="0" borderId="1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5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15" xfId="2" applyFont="1" applyBorder="1" applyAlignment="1">
      <alignment horizontal="center" vertical="distributed" wrapText="1"/>
    </xf>
    <xf numFmtId="0" fontId="16" fillId="0" borderId="16" xfId="2" applyFont="1" applyBorder="1" applyAlignment="1">
      <alignment horizontal="center" vertical="distributed" wrapText="1"/>
    </xf>
    <xf numFmtId="0" fontId="16" fillId="0" borderId="17" xfId="2" applyFont="1" applyBorder="1" applyAlignment="1">
      <alignment horizontal="center" vertical="distributed" wrapText="1"/>
    </xf>
    <xf numFmtId="0" fontId="16" fillId="0" borderId="3" xfId="2" applyFont="1" applyBorder="1" applyAlignment="1">
      <alignment horizontal="distributed" vertical="justify" justifyLastLine="1"/>
    </xf>
    <xf numFmtId="0" fontId="16" fillId="0" borderId="4" xfId="2" applyFont="1" applyBorder="1" applyAlignment="1">
      <alignment horizontal="distributed" vertical="justify" justifyLastLine="1"/>
    </xf>
    <xf numFmtId="0" fontId="16" fillId="0" borderId="15" xfId="2" applyFont="1" applyBorder="1" applyAlignment="1">
      <alignment horizontal="left" vertical="justify"/>
    </xf>
    <xf numFmtId="0" fontId="16" fillId="0" borderId="16" xfId="2" applyFont="1" applyBorder="1" applyAlignment="1">
      <alignment horizontal="left" vertical="justify"/>
    </xf>
    <xf numFmtId="0" fontId="16" fillId="0" borderId="17" xfId="2" applyFont="1" applyBorder="1" applyAlignment="1">
      <alignment horizontal="left" vertical="justify"/>
    </xf>
    <xf numFmtId="0" fontId="16" fillId="0" borderId="18" xfId="2" applyFont="1" applyBorder="1" applyAlignment="1">
      <alignment horizontal="left" vertical="justify"/>
    </xf>
    <xf numFmtId="0" fontId="16" fillId="0" borderId="0" xfId="2" applyFont="1" applyBorder="1" applyAlignment="1">
      <alignment horizontal="left" vertical="justify"/>
    </xf>
    <xf numFmtId="0" fontId="16" fillId="0" borderId="14" xfId="2" applyFont="1" applyBorder="1" applyAlignment="1">
      <alignment horizontal="left" vertical="justify"/>
    </xf>
    <xf numFmtId="0" fontId="16" fillId="0" borderId="10" xfId="2" applyFont="1" applyBorder="1" applyAlignment="1">
      <alignment horizontal="left" vertical="justify"/>
    </xf>
    <xf numFmtId="0" fontId="16" fillId="0" borderId="11" xfId="2" applyFont="1" applyBorder="1" applyAlignment="1">
      <alignment horizontal="left" vertical="justify"/>
    </xf>
    <xf numFmtId="0" fontId="16" fillId="0" borderId="12" xfId="2" applyFont="1" applyBorder="1" applyAlignment="1">
      <alignment horizontal="left" vertical="justify"/>
    </xf>
    <xf numFmtId="0" fontId="16" fillId="0" borderId="15" xfId="2" applyFont="1" applyBorder="1" applyAlignment="1">
      <alignment horizontal="distributed" vertical="justify"/>
    </xf>
    <xf numFmtId="0" fontId="16" fillId="0" borderId="16" xfId="2" applyFont="1" applyBorder="1" applyAlignment="1">
      <alignment horizontal="distributed" vertical="justify"/>
    </xf>
    <xf numFmtId="0" fontId="16" fillId="0" borderId="0" xfId="2" applyFont="1" applyBorder="1" applyAlignment="1">
      <alignment horizontal="distributed" vertical="justify"/>
    </xf>
    <xf numFmtId="0" fontId="16" fillId="0" borderId="0" xfId="2" applyFont="1" applyBorder="1" applyAlignment="1">
      <alignment horizontal="distributed" vertical="justify" justifyLastLine="1"/>
    </xf>
    <xf numFmtId="0" fontId="16" fillId="0" borderId="15" xfId="2" applyFont="1" applyBorder="1" applyAlignment="1">
      <alignment horizontal="distributed" vertical="justify" justifyLastLine="1"/>
    </xf>
    <xf numFmtId="0" fontId="16" fillId="0" borderId="17" xfId="2" applyFont="1" applyBorder="1" applyAlignment="1">
      <alignment horizontal="distributed" vertical="justify" justifyLastLine="1"/>
    </xf>
    <xf numFmtId="0" fontId="16" fillId="0" borderId="18" xfId="2" applyFont="1" applyBorder="1" applyAlignment="1">
      <alignment horizontal="distributed" vertical="justify" justifyLastLine="1"/>
    </xf>
    <xf numFmtId="0" fontId="16" fillId="0" borderId="14" xfId="2" applyFont="1" applyBorder="1" applyAlignment="1">
      <alignment horizontal="distributed" vertical="justify" justifyLastLine="1"/>
    </xf>
    <xf numFmtId="0" fontId="16" fillId="0" borderId="10" xfId="2" applyFont="1" applyBorder="1" applyAlignment="1">
      <alignment horizontal="distributed" vertical="justify" justifyLastLine="1"/>
    </xf>
    <xf numFmtId="0" fontId="16" fillId="0" borderId="12" xfId="2" applyFont="1" applyBorder="1" applyAlignment="1">
      <alignment horizontal="distributed" vertical="justify" justifyLastLine="1"/>
    </xf>
    <xf numFmtId="0" fontId="16" fillId="0" borderId="16" xfId="2" applyFont="1" applyBorder="1" applyAlignment="1">
      <alignment horizontal="distributed" vertical="justify" justifyLastLine="1"/>
    </xf>
    <xf numFmtId="0" fontId="16" fillId="0" borderId="11" xfId="2" applyFont="1" applyBorder="1" applyAlignment="1">
      <alignment horizontal="distributed" vertical="justify" justifyLastLine="1"/>
    </xf>
    <xf numFmtId="0" fontId="6" fillId="0" borderId="18" xfId="2" applyFont="1" applyBorder="1" applyAlignment="1">
      <alignment horizontal="center" vertical="center"/>
    </xf>
    <xf numFmtId="0" fontId="16" fillId="0" borderId="2" xfId="2" applyFont="1" applyBorder="1" applyAlignment="1">
      <alignment horizontal="distributed" vertical="justify" justifyLastLine="1"/>
    </xf>
    <xf numFmtId="0" fontId="16" fillId="0" borderId="10" xfId="2" applyFont="1" applyBorder="1" applyAlignment="1">
      <alignment horizontal="distributed" vertical="center" justifyLastLine="1"/>
    </xf>
    <xf numFmtId="0" fontId="16" fillId="0" borderId="11" xfId="2" applyFont="1" applyBorder="1" applyAlignment="1">
      <alignment horizontal="distributed" vertical="center" justifyLastLine="1"/>
    </xf>
    <xf numFmtId="0" fontId="16" fillId="0" borderId="12" xfId="2" applyFont="1" applyBorder="1" applyAlignment="1">
      <alignment horizontal="distributed" vertical="center" justifyLastLine="1"/>
    </xf>
    <xf numFmtId="0" fontId="16" fillId="0" borderId="10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distributed" vertical="justify" wrapText="1"/>
    </xf>
    <xf numFmtId="0" fontId="16" fillId="0" borderId="3" xfId="2" applyFont="1" applyBorder="1" applyAlignment="1">
      <alignment horizontal="distributed" vertical="justify" wrapText="1"/>
    </xf>
    <xf numFmtId="0" fontId="16" fillId="0" borderId="4" xfId="2" applyFont="1" applyBorder="1" applyAlignment="1">
      <alignment horizontal="distributed" vertical="justify" wrapText="1"/>
    </xf>
    <xf numFmtId="0" fontId="7" fillId="0" borderId="0" xfId="2" applyFont="1" applyAlignment="1">
      <alignment horizontal="center" vertical="distributed" justifyLastLine="1"/>
    </xf>
    <xf numFmtId="0" fontId="16" fillId="0" borderId="10" xfId="2" applyFont="1" applyBorder="1" applyAlignment="1">
      <alignment horizontal="center" vertical="justify"/>
    </xf>
    <xf numFmtId="0" fontId="16" fillId="0" borderId="11" xfId="2" applyFont="1" applyBorder="1" applyAlignment="1">
      <alignment horizontal="center" vertical="justify"/>
    </xf>
    <xf numFmtId="0" fontId="16" fillId="0" borderId="12" xfId="2" applyFont="1" applyBorder="1" applyAlignment="1">
      <alignment horizontal="center" vertical="justify"/>
    </xf>
    <xf numFmtId="0" fontId="7" fillId="0" borderId="0" xfId="2" applyFont="1" applyAlignment="1">
      <alignment horizontal="center" vertical="distributed"/>
    </xf>
    <xf numFmtId="0" fontId="7" fillId="0" borderId="0" xfId="2" applyFont="1" applyAlignment="1">
      <alignment horizontal="left" vertical="center" shrinkToFit="1"/>
    </xf>
    <xf numFmtId="0" fontId="22" fillId="0" borderId="10" xfId="2" applyFont="1" applyBorder="1" applyAlignment="1">
      <alignment horizontal="distributed" vertical="justify" justifyLastLine="1"/>
    </xf>
    <xf numFmtId="0" fontId="22" fillId="0" borderId="11" xfId="2" applyFont="1" applyBorder="1" applyAlignment="1">
      <alignment horizontal="distributed" vertical="justify" justifyLastLine="1"/>
    </xf>
    <xf numFmtId="0" fontId="22" fillId="0" borderId="12" xfId="2" applyFont="1" applyBorder="1" applyAlignment="1">
      <alignment horizontal="distributed" vertical="justify" justifyLastLine="1"/>
    </xf>
    <xf numFmtId="0" fontId="22" fillId="0" borderId="11" xfId="2" applyFont="1" applyBorder="1" applyAlignment="1">
      <alignment horizontal="center" vertical="justify"/>
    </xf>
    <xf numFmtId="0" fontId="22" fillId="0" borderId="12" xfId="2" applyFont="1" applyBorder="1" applyAlignment="1">
      <alignment horizontal="center" vertical="justify"/>
    </xf>
    <xf numFmtId="0" fontId="23" fillId="0" borderId="3" xfId="2" applyFont="1" applyBorder="1" applyAlignment="1">
      <alignment horizontal="center" vertical="center" justifyLastLine="1"/>
    </xf>
    <xf numFmtId="0" fontId="21" fillId="0" borderId="3" xfId="2" applyFont="1" applyBorder="1" applyAlignment="1">
      <alignment horizontal="distributed" vertical="center" justifyLastLine="1"/>
    </xf>
    <xf numFmtId="0" fontId="16" fillId="0" borderId="3" xfId="2" applyNumberFormat="1" applyFont="1" applyBorder="1" applyAlignment="1">
      <alignment horizontal="center" wrapText="1"/>
    </xf>
    <xf numFmtId="0" fontId="16" fillId="0" borderId="15" xfId="2" applyFont="1" applyBorder="1" applyAlignment="1">
      <alignment horizontal="right" wrapText="1"/>
    </xf>
    <xf numFmtId="0" fontId="16" fillId="0" borderId="16" xfId="2" applyFont="1" applyBorder="1" applyAlignment="1">
      <alignment horizontal="right" wrapText="1"/>
    </xf>
    <xf numFmtId="0" fontId="16" fillId="0" borderId="17" xfId="2" applyFont="1" applyBorder="1" applyAlignment="1">
      <alignment horizontal="right" wrapText="1"/>
    </xf>
    <xf numFmtId="0" fontId="16" fillId="0" borderId="15" xfId="2" applyFont="1" applyBorder="1" applyAlignment="1">
      <alignment horizontal="right"/>
    </xf>
    <xf numFmtId="0" fontId="16" fillId="0" borderId="16" xfId="2" applyFont="1" applyBorder="1" applyAlignment="1">
      <alignment horizontal="right"/>
    </xf>
    <xf numFmtId="38" fontId="24" fillId="0" borderId="15" xfId="4" applyNumberFormat="1" applyFont="1" applyBorder="1" applyAlignment="1">
      <alignment horizontal="center" justifyLastLine="1"/>
    </xf>
    <xf numFmtId="38" fontId="24" fillId="0" borderId="16" xfId="4" applyNumberFormat="1" applyFont="1" applyBorder="1" applyAlignment="1">
      <alignment horizontal="center" justifyLastLine="1"/>
    </xf>
    <xf numFmtId="38" fontId="24" fillId="0" borderId="17" xfId="4" applyNumberFormat="1" applyFont="1" applyBorder="1" applyAlignment="1">
      <alignment horizontal="center" justifyLastLine="1"/>
    </xf>
    <xf numFmtId="38" fontId="24" fillId="0" borderId="15" xfId="1" applyFont="1" applyBorder="1" applyAlignment="1">
      <alignment horizontal="center" justifyLastLine="1"/>
    </xf>
    <xf numFmtId="38" fontId="24" fillId="0" borderId="16" xfId="1" applyFont="1" applyBorder="1" applyAlignment="1">
      <alignment horizontal="center" justifyLastLine="1"/>
    </xf>
    <xf numFmtId="38" fontId="24" fillId="0" borderId="17" xfId="1" applyFont="1" applyBorder="1" applyAlignment="1">
      <alignment horizontal="center" justifyLastLine="1"/>
    </xf>
    <xf numFmtId="38" fontId="24" fillId="0" borderId="15" xfId="3" applyFont="1" applyBorder="1" applyAlignment="1">
      <alignment horizontal="right" justifyLastLine="1"/>
    </xf>
    <xf numFmtId="38" fontId="24" fillId="0" borderId="16" xfId="3" applyFont="1" applyBorder="1" applyAlignment="1">
      <alignment horizontal="right" justifyLastLine="1"/>
    </xf>
    <xf numFmtId="38" fontId="24" fillId="0" borderId="17" xfId="3" applyFont="1" applyBorder="1" applyAlignment="1">
      <alignment horizontal="right" justifyLastLine="1"/>
    </xf>
    <xf numFmtId="3" fontId="24" fillId="0" borderId="15" xfId="2" applyNumberFormat="1" applyFont="1" applyBorder="1" applyAlignment="1">
      <alignment horizontal="right" justifyLastLine="1"/>
    </xf>
    <xf numFmtId="0" fontId="24" fillId="0" borderId="16" xfId="2" applyFont="1" applyBorder="1" applyAlignment="1">
      <alignment horizontal="right" justifyLastLine="1"/>
    </xf>
    <xf numFmtId="0" fontId="24" fillId="0" borderId="17" xfId="2" applyFont="1" applyBorder="1" applyAlignment="1">
      <alignment horizontal="right" justifyLastLine="1"/>
    </xf>
    <xf numFmtId="0" fontId="24" fillId="0" borderId="15" xfId="2" applyFont="1" applyBorder="1" applyAlignment="1">
      <alignment horizontal="center"/>
    </xf>
    <xf numFmtId="0" fontId="24" fillId="0" borderId="16" xfId="2" applyFont="1" applyBorder="1" applyAlignment="1">
      <alignment horizontal="center"/>
    </xf>
    <xf numFmtId="0" fontId="24" fillId="0" borderId="17" xfId="2" applyFont="1" applyBorder="1" applyAlignment="1">
      <alignment horizontal="center"/>
    </xf>
    <xf numFmtId="0" fontId="24" fillId="0" borderId="15" xfId="2" applyFont="1" applyBorder="1" applyAlignment="1">
      <alignment horizontal="center" vertical="center" justifyLastLine="1"/>
    </xf>
    <xf numFmtId="0" fontId="24" fillId="0" borderId="17" xfId="2" applyFont="1" applyBorder="1" applyAlignment="1">
      <alignment horizontal="center" vertical="center" justifyLastLine="1"/>
    </xf>
    <xf numFmtId="0" fontId="24" fillId="0" borderId="15" xfId="2" applyFont="1" applyBorder="1" applyAlignment="1">
      <alignment horizontal="left" wrapText="1" justifyLastLine="1"/>
    </xf>
    <xf numFmtId="0" fontId="24" fillId="0" borderId="16" xfId="2" applyFont="1" applyBorder="1" applyAlignment="1">
      <alignment horizontal="left" wrapText="1" justifyLastLine="1"/>
    </xf>
    <xf numFmtId="0" fontId="24" fillId="0" borderId="17" xfId="2" applyFont="1" applyBorder="1" applyAlignment="1">
      <alignment horizontal="left" wrapText="1" justifyLastLine="1"/>
    </xf>
    <xf numFmtId="0" fontId="24" fillId="0" borderId="15" xfId="2" applyFont="1" applyBorder="1" applyAlignment="1">
      <alignment horizontal="center" wrapText="1" justifyLastLine="1"/>
    </xf>
    <xf numFmtId="0" fontId="24" fillId="0" borderId="16" xfId="2" applyFont="1" applyBorder="1" applyAlignment="1">
      <alignment horizontal="center" wrapText="1" justifyLastLine="1"/>
    </xf>
    <xf numFmtId="0" fontId="24" fillId="0" borderId="17" xfId="2" applyFont="1" applyBorder="1" applyAlignment="1">
      <alignment horizontal="center" wrapText="1" justifyLastLine="1"/>
    </xf>
    <xf numFmtId="3" fontId="24" fillId="0" borderId="16" xfId="2" applyNumberFormat="1" applyFont="1" applyBorder="1" applyAlignment="1">
      <alignment horizontal="right" justifyLastLine="1"/>
    </xf>
    <xf numFmtId="3" fontId="24" fillId="0" borderId="17" xfId="2" applyNumberFormat="1" applyFont="1" applyBorder="1" applyAlignment="1">
      <alignment horizontal="right" justifyLastLine="1"/>
    </xf>
    <xf numFmtId="0" fontId="24" fillId="0" borderId="15" xfId="2" applyFont="1" applyBorder="1" applyAlignment="1">
      <alignment horizontal="center" vertical="justify" justifyLastLine="1"/>
    </xf>
    <xf numFmtId="0" fontId="24" fillId="0" borderId="16" xfId="2" applyFont="1" applyBorder="1" applyAlignment="1">
      <alignment horizontal="center" vertical="justify" justifyLastLine="1"/>
    </xf>
    <xf numFmtId="0" fontId="24" fillId="0" borderId="17" xfId="2" applyFont="1" applyBorder="1" applyAlignment="1">
      <alignment horizontal="center" vertical="justify" justifyLastLine="1"/>
    </xf>
    <xf numFmtId="0" fontId="24" fillId="0" borderId="15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justifyLastLine="1"/>
    </xf>
    <xf numFmtId="0" fontId="24" fillId="0" borderId="16" xfId="2" applyFont="1" applyBorder="1" applyAlignment="1">
      <alignment horizontal="center" justifyLastLine="1"/>
    </xf>
    <xf numFmtId="0" fontId="24" fillId="0" borderId="17" xfId="2" applyFont="1" applyBorder="1" applyAlignment="1">
      <alignment horizontal="center" justifyLastLine="1"/>
    </xf>
    <xf numFmtId="0" fontId="24" fillId="0" borderId="15" xfId="2" applyFont="1" applyBorder="1" applyAlignment="1">
      <alignment horizontal="left" vertical="center" shrinkToFit="1"/>
    </xf>
    <xf numFmtId="0" fontId="24" fillId="0" borderId="16" xfId="2" applyFont="1" applyBorder="1" applyAlignment="1">
      <alignment horizontal="left" vertical="center" shrinkToFit="1"/>
    </xf>
    <xf numFmtId="0" fontId="24" fillId="0" borderId="17" xfId="2" applyFont="1" applyBorder="1" applyAlignment="1">
      <alignment horizontal="left" vertical="center" shrinkToFit="1"/>
    </xf>
    <xf numFmtId="0" fontId="24" fillId="0" borderId="11" xfId="2" applyFont="1" applyBorder="1" applyAlignment="1">
      <alignment horizontal="distributed" vertical="justify" justifyLastLine="1"/>
    </xf>
    <xf numFmtId="0" fontId="24" fillId="0" borderId="12" xfId="2" applyFont="1" applyBorder="1" applyAlignment="1">
      <alignment horizontal="distributed" vertical="justify" justifyLastLine="1"/>
    </xf>
    <xf numFmtId="38" fontId="24" fillId="0" borderId="2" xfId="4" applyNumberFormat="1" applyFont="1" applyBorder="1" applyAlignment="1">
      <alignment horizontal="center" justifyLastLine="1"/>
    </xf>
    <xf numFmtId="38" fontId="24" fillId="0" borderId="3" xfId="4" applyNumberFormat="1" applyFont="1" applyBorder="1" applyAlignment="1">
      <alignment horizontal="center" justifyLastLine="1"/>
    </xf>
    <xf numFmtId="38" fontId="24" fillId="0" borderId="4" xfId="4" applyNumberFormat="1" applyFont="1" applyBorder="1" applyAlignment="1">
      <alignment horizontal="center" justifyLastLine="1"/>
    </xf>
    <xf numFmtId="38" fontId="24" fillId="0" borderId="2" xfId="1" applyFont="1" applyBorder="1" applyAlignment="1">
      <alignment horizontal="center" justifyLastLine="1"/>
    </xf>
    <xf numFmtId="38" fontId="24" fillId="0" borderId="3" xfId="1" applyFont="1" applyBorder="1" applyAlignment="1">
      <alignment horizontal="center" justifyLastLine="1"/>
    </xf>
    <xf numFmtId="38" fontId="24" fillId="0" borderId="4" xfId="1" applyFont="1" applyBorder="1" applyAlignment="1">
      <alignment horizontal="center" justifyLastLine="1"/>
    </xf>
    <xf numFmtId="38" fontId="24" fillId="0" borderId="2" xfId="3" applyFont="1" applyBorder="1" applyAlignment="1">
      <alignment horizontal="right" justifyLastLine="1"/>
    </xf>
    <xf numFmtId="38" fontId="24" fillId="0" borderId="3" xfId="3" applyFont="1" applyBorder="1" applyAlignment="1">
      <alignment horizontal="right" justifyLastLine="1"/>
    </xf>
    <xf numFmtId="38" fontId="24" fillId="0" borderId="4" xfId="3" applyFont="1" applyBorder="1" applyAlignment="1">
      <alignment horizontal="right" justifyLastLine="1"/>
    </xf>
    <xf numFmtId="3" fontId="24" fillId="0" borderId="2" xfId="2" applyNumberFormat="1" applyFont="1" applyBorder="1" applyAlignment="1">
      <alignment horizontal="right" justifyLastLine="1"/>
    </xf>
    <xf numFmtId="0" fontId="24" fillId="0" borderId="3" xfId="2" applyFont="1" applyBorder="1" applyAlignment="1">
      <alignment horizontal="right" justifyLastLine="1"/>
    </xf>
    <xf numFmtId="0" fontId="24" fillId="0" borderId="4" xfId="2" applyFont="1" applyBorder="1" applyAlignment="1">
      <alignment horizontal="right" justifyLastLine="1"/>
    </xf>
    <xf numFmtId="0" fontId="24" fillId="0" borderId="2" xfId="2" applyFont="1" applyBorder="1" applyAlignment="1">
      <alignment horizontal="center"/>
    </xf>
    <xf numFmtId="0" fontId="24" fillId="0" borderId="3" xfId="2" applyFont="1" applyBorder="1" applyAlignment="1">
      <alignment horizontal="center"/>
    </xf>
    <xf numFmtId="0" fontId="24" fillId="0" borderId="4" xfId="2" applyFont="1" applyBorder="1" applyAlignment="1">
      <alignment horizontal="center"/>
    </xf>
    <xf numFmtId="0" fontId="24" fillId="0" borderId="2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2" xfId="2" applyFont="1" applyBorder="1" applyAlignment="1">
      <alignment horizontal="left" wrapText="1" justifyLastLine="1"/>
    </xf>
    <xf numFmtId="0" fontId="24" fillId="0" borderId="3" xfId="2" applyFont="1" applyBorder="1" applyAlignment="1">
      <alignment horizontal="left" wrapText="1" justifyLastLine="1"/>
    </xf>
    <xf numFmtId="0" fontId="24" fillId="0" borderId="4" xfId="2" applyFont="1" applyBorder="1" applyAlignment="1">
      <alignment horizontal="left" wrapText="1" justifyLastLine="1"/>
    </xf>
    <xf numFmtId="0" fontId="24" fillId="0" borderId="2" xfId="2" applyFont="1" applyBorder="1" applyAlignment="1">
      <alignment horizontal="center" wrapText="1" justifyLastLine="1"/>
    </xf>
    <xf numFmtId="0" fontId="24" fillId="0" borderId="3" xfId="2" applyFont="1" applyBorder="1" applyAlignment="1">
      <alignment horizontal="center" wrapText="1" justifyLastLine="1"/>
    </xf>
    <xf numFmtId="0" fontId="24" fillId="0" borderId="4" xfId="2" applyFont="1" applyBorder="1" applyAlignment="1">
      <alignment horizontal="center" wrapText="1" justifyLastLine="1"/>
    </xf>
    <xf numFmtId="0" fontId="24" fillId="0" borderId="15" xfId="2" applyFont="1" applyBorder="1" applyAlignment="1">
      <alignment horizontal="distributed" vertical="justify" justifyLastLine="1"/>
    </xf>
    <xf numFmtId="0" fontId="24" fillId="0" borderId="16" xfId="2" applyFont="1" applyBorder="1" applyAlignment="1">
      <alignment horizontal="distributed" vertical="justify" justifyLastLine="1"/>
    </xf>
    <xf numFmtId="0" fontId="24" fillId="0" borderId="17" xfId="2" applyFont="1" applyBorder="1" applyAlignment="1">
      <alignment horizontal="distributed" vertical="justify" justifyLastLine="1"/>
    </xf>
    <xf numFmtId="0" fontId="24" fillId="0" borderId="10" xfId="2" applyFont="1" applyBorder="1" applyAlignment="1">
      <alignment horizontal="distributed" vertical="justify" justifyLastLine="1"/>
    </xf>
    <xf numFmtId="0" fontId="24" fillId="0" borderId="10" xfId="2" applyFont="1" applyBorder="1" applyAlignment="1">
      <alignment horizontal="distributed" vertical="center" justifyLastLine="1"/>
    </xf>
    <xf numFmtId="0" fontId="24" fillId="0" borderId="11" xfId="2" applyFont="1" applyBorder="1" applyAlignment="1">
      <alignment horizontal="distributed" vertical="center" justifyLastLine="1"/>
    </xf>
    <xf numFmtId="0" fontId="24" fillId="0" borderId="12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center" vertical="center" justifyLastLine="1"/>
    </xf>
    <xf numFmtId="0" fontId="24" fillId="0" borderId="18" xfId="2" applyFont="1" applyBorder="1" applyAlignment="1">
      <alignment horizontal="distributed" vertical="justify" justifyLastLine="1"/>
    </xf>
    <xf numFmtId="0" fontId="24" fillId="0" borderId="14" xfId="2" applyFont="1" applyBorder="1" applyAlignment="1">
      <alignment horizontal="distributed" vertical="justify" justifyLastLine="1"/>
    </xf>
    <xf numFmtId="0" fontId="24" fillId="0" borderId="0" xfId="2" applyFont="1" applyBorder="1" applyAlignment="1">
      <alignment horizontal="distributed" vertical="justify" justifyLastLine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177" fontId="7" fillId="0" borderId="20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 shrinkToFit="1"/>
    </xf>
    <xf numFmtId="178" fontId="4" fillId="0" borderId="16" xfId="1" applyNumberFormat="1" applyFont="1" applyBorder="1" applyAlignment="1">
      <alignment horizontal="right" vertical="center" shrinkToFit="1"/>
    </xf>
    <xf numFmtId="178" fontId="4" fillId="0" borderId="10" xfId="1" applyNumberFormat="1" applyFont="1" applyBorder="1" applyAlignment="1">
      <alignment horizontal="right" vertical="center" shrinkToFit="1"/>
    </xf>
    <xf numFmtId="178" fontId="4" fillId="0" borderId="11" xfId="1" applyNumberFormat="1" applyFont="1" applyBorder="1" applyAlignment="1">
      <alignment horizontal="right" vertical="center" shrinkToFit="1"/>
    </xf>
    <xf numFmtId="178" fontId="4" fillId="0" borderId="16" xfId="1" applyNumberFormat="1" applyFont="1" applyBorder="1" applyAlignment="1">
      <alignment horizontal="left" vertical="center"/>
    </xf>
    <xf numFmtId="178" fontId="4" fillId="0" borderId="11" xfId="1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5" xfId="0" applyFont="1" applyBorder="1" applyAlignment="1">
      <alignment horizontal="right" vertical="center" wrapText="1" shrinkToFit="1"/>
    </xf>
    <xf numFmtId="0" fontId="8" fillId="0" borderId="2" xfId="0" applyFont="1" applyBorder="1" applyAlignment="1">
      <alignment horizontal="distributed" vertical="distributed" justifyLastLine="1"/>
    </xf>
    <xf numFmtId="0" fontId="15" fillId="0" borderId="3" xfId="0" applyFont="1" applyBorder="1" applyAlignment="1">
      <alignment horizontal="distributed" vertical="distributed"/>
    </xf>
    <xf numFmtId="0" fontId="15" fillId="0" borderId="4" xfId="0" applyFont="1" applyBorder="1" applyAlignment="1">
      <alignment horizontal="distributed" vertical="distributed"/>
    </xf>
    <xf numFmtId="0" fontId="15" fillId="0" borderId="4" xfId="0" applyFont="1" applyBorder="1" applyAlignment="1">
      <alignment horizontal="distributed" vertical="distributed" justifyLastLine="1"/>
    </xf>
    <xf numFmtId="0" fontId="8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right" wrapText="1" shrinkToFit="1"/>
    </xf>
    <xf numFmtId="0" fontId="8" fillId="0" borderId="3" xfId="0" applyFont="1" applyBorder="1" applyAlignment="1">
      <alignment horizontal="right" wrapText="1" shrinkToFit="1"/>
    </xf>
    <xf numFmtId="0" fontId="8" fillId="0" borderId="2" xfId="0" applyFont="1" applyBorder="1" applyAlignment="1">
      <alignment horizontal="right" shrinkToFit="1"/>
    </xf>
    <xf numFmtId="0" fontId="8" fillId="0" borderId="4" xfId="0" applyFont="1" applyBorder="1" applyAlignment="1">
      <alignment horizontal="right" shrinkToFit="1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58" fontId="8" fillId="5" borderId="22" xfId="0" applyNumberFormat="1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0" fontId="8" fillId="0" borderId="22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58" fontId="8" fillId="0" borderId="0" xfId="0" applyNumberFormat="1" applyFont="1" applyAlignment="1">
      <alignment horizontal="left" vertical="center" justifyLastLine="1"/>
    </xf>
    <xf numFmtId="0" fontId="8" fillId="0" borderId="0" xfId="0" applyFont="1" applyAlignment="1">
      <alignment horizontal="left" vertical="center" justifyLastLine="1"/>
    </xf>
    <xf numFmtId="0" fontId="8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justifyLastLine="1"/>
    </xf>
    <xf numFmtId="0" fontId="4" fillId="0" borderId="0" xfId="0" applyFont="1" applyAlignment="1">
      <alignment horizontal="center" vertical="center" justifyLastLine="1"/>
    </xf>
    <xf numFmtId="0" fontId="10" fillId="0" borderId="1" xfId="0" applyFont="1" applyBorder="1" applyAlignment="1">
      <alignment horizontal="center"/>
    </xf>
    <xf numFmtId="0" fontId="6" fillId="0" borderId="3" xfId="0" applyFont="1" applyBorder="1" applyAlignment="1">
      <alignment horizontal="distributed" vertical="distributed" justifyLastLine="1"/>
    </xf>
    <xf numFmtId="0" fontId="6" fillId="0" borderId="4" xfId="0" applyFont="1" applyBorder="1" applyAlignment="1">
      <alignment horizontal="distributed" vertical="distributed" justifyLastLine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 shrinkToFit="1"/>
    </xf>
    <xf numFmtId="0" fontId="7" fillId="0" borderId="3" xfId="0" applyFont="1" applyBorder="1" applyAlignment="1">
      <alignment horizontal="right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5" xfId="0" applyFont="1" applyBorder="1" applyAlignment="1">
      <alignment horizontal="right" wrapText="1" shrinkToFit="1"/>
    </xf>
    <xf numFmtId="0" fontId="8" fillId="0" borderId="2" xfId="0" applyFont="1" applyBorder="1" applyAlignment="1">
      <alignment horizontal="left" wrapText="1" shrinkToFit="1"/>
    </xf>
    <xf numFmtId="0" fontId="8" fillId="0" borderId="3" xfId="0" applyFont="1" applyBorder="1" applyAlignment="1">
      <alignment horizontal="left" wrapText="1" shrinkToFit="1"/>
    </xf>
    <xf numFmtId="0" fontId="8" fillId="0" borderId="4" xfId="0" applyFont="1" applyBorder="1" applyAlignment="1">
      <alignment horizontal="left" wrapText="1" shrinkToFit="1"/>
    </xf>
    <xf numFmtId="0" fontId="7" fillId="0" borderId="2" xfId="0" applyFont="1" applyBorder="1" applyAlignment="1">
      <alignment horizontal="right" wrapText="1" shrinkToFit="1"/>
    </xf>
    <xf numFmtId="0" fontId="7" fillId="0" borderId="3" xfId="0" applyFont="1" applyBorder="1" applyAlignment="1">
      <alignment horizontal="right" wrapText="1" shrinkToFit="1"/>
    </xf>
    <xf numFmtId="0" fontId="8" fillId="0" borderId="5" xfId="0" applyFont="1" applyBorder="1" applyAlignment="1">
      <alignment horizont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8" fillId="0" borderId="0" xfId="5" applyFont="1" applyAlignment="1">
      <alignment horizontal="center" vertical="center"/>
    </xf>
    <xf numFmtId="0" fontId="31" fillId="0" borderId="0" xfId="5" applyFont="1" applyAlignment="1">
      <alignment horizontal="right" vertical="center"/>
    </xf>
    <xf numFmtId="0" fontId="32" fillId="0" borderId="0" xfId="5" applyFont="1" applyAlignment="1">
      <alignment horizontal="right" vertical="center"/>
    </xf>
    <xf numFmtId="0" fontId="25" fillId="0" borderId="0" xfId="5" applyFont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41" fillId="0" borderId="0" xfId="5" applyFont="1" applyAlignment="1">
      <alignment horizontal="left" wrapText="1"/>
    </xf>
    <xf numFmtId="0" fontId="29" fillId="0" borderId="0" xfId="5" applyFont="1" applyAlignment="1">
      <alignment horizontal="right" vertical="center"/>
    </xf>
    <xf numFmtId="180" fontId="35" fillId="0" borderId="2" xfId="6" applyNumberFormat="1" applyFont="1" applyBorder="1" applyAlignment="1">
      <alignment horizontal="right" vertical="center"/>
    </xf>
    <xf numFmtId="180" fontId="35" fillId="0" borderId="3" xfId="6" applyNumberFormat="1" applyFont="1" applyBorder="1" applyAlignment="1">
      <alignment horizontal="right" vertical="center"/>
    </xf>
    <xf numFmtId="180" fontId="35" fillId="0" borderId="4" xfId="6" applyNumberFormat="1" applyFont="1" applyBorder="1" applyAlignment="1">
      <alignment horizontal="right" vertical="center"/>
    </xf>
    <xf numFmtId="181" fontId="35" fillId="0" borderId="2" xfId="6" applyNumberFormat="1" applyFont="1" applyBorder="1" applyAlignment="1">
      <alignment horizontal="right" vertical="center"/>
    </xf>
    <xf numFmtId="181" fontId="35" fillId="0" borderId="4" xfId="6" applyNumberFormat="1" applyFont="1" applyBorder="1" applyAlignment="1">
      <alignment horizontal="right" vertical="center"/>
    </xf>
    <xf numFmtId="180" fontId="35" fillId="0" borderId="26" xfId="6" applyNumberFormat="1" applyFont="1" applyBorder="1" applyAlignment="1">
      <alignment horizontal="right" vertical="center"/>
    </xf>
    <xf numFmtId="180" fontId="35" fillId="0" borderId="19" xfId="6" applyNumberFormat="1" applyFont="1" applyBorder="1" applyAlignment="1">
      <alignment horizontal="right" vertical="center"/>
    </xf>
    <xf numFmtId="180" fontId="35" fillId="0" borderId="27" xfId="6" applyNumberFormat="1" applyFont="1" applyBorder="1" applyAlignment="1">
      <alignment horizontal="right" vertical="center"/>
    </xf>
    <xf numFmtId="0" fontId="35" fillId="0" borderId="28" xfId="6" applyFont="1" applyBorder="1" applyAlignment="1">
      <alignment horizontal="center" vertical="center"/>
    </xf>
    <xf numFmtId="0" fontId="35" fillId="0" borderId="29" xfId="6" applyFont="1" applyBorder="1" applyAlignment="1">
      <alignment horizontal="center" vertical="center"/>
    </xf>
    <xf numFmtId="0" fontId="35" fillId="0" borderId="9" xfId="6" applyFont="1" applyBorder="1" applyAlignment="1">
      <alignment horizontal="center" vertical="center"/>
    </xf>
    <xf numFmtId="0" fontId="35" fillId="0" borderId="9" xfId="6" applyFont="1" applyBorder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33" fillId="0" borderId="0" xfId="6" applyFont="1" applyAlignment="1">
      <alignment horizontal="left" vertical="center"/>
    </xf>
    <xf numFmtId="0" fontId="38" fillId="0" borderId="0" xfId="6" applyFont="1" applyAlignment="1">
      <alignment horizontal="left" vertical="center"/>
    </xf>
    <xf numFmtId="58" fontId="38" fillId="0" borderId="0" xfId="6" applyNumberFormat="1" applyFont="1" applyAlignment="1">
      <alignment horizontal="left" vertical="center"/>
    </xf>
    <xf numFmtId="0" fontId="33" fillId="0" borderId="0" xfId="6" applyFont="1" applyAlignment="1">
      <alignment horizontal="center" vertical="center"/>
    </xf>
  </cellXfs>
  <cellStyles count="13">
    <cellStyle name="桁区切り" xfId="1" builtinId="6"/>
    <cellStyle name="桁区切り 2" xfId="3"/>
    <cellStyle name="桁区切り 3" xfId="7"/>
    <cellStyle name="通貨 2" xfId="4"/>
    <cellStyle name="標準" xfId="0" builtinId="0"/>
    <cellStyle name="標準 2" xfId="2"/>
    <cellStyle name="標準 3" xfId="5"/>
    <cellStyle name="標準 4" xfId="6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54429</xdr:colOff>
      <xdr:row>0</xdr:row>
      <xdr:rowOff>0</xdr:rowOff>
    </xdr:from>
    <xdr:to>
      <xdr:col>46</xdr:col>
      <xdr:colOff>190500</xdr:colOff>
      <xdr:row>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341054" y="989238"/>
          <a:ext cx="1069521" cy="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2400" b="1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9</xdr:col>
      <xdr:colOff>149679</xdr:colOff>
      <xdr:row>0</xdr:row>
      <xdr:rowOff>0</xdr:rowOff>
    </xdr:from>
    <xdr:to>
      <xdr:col>16</xdr:col>
      <xdr:colOff>81644</xdr:colOff>
      <xdr:row>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226129" y="989239"/>
          <a:ext cx="1094015" cy="2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28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54429</xdr:colOff>
      <xdr:row>0</xdr:row>
      <xdr:rowOff>0</xdr:rowOff>
    </xdr:from>
    <xdr:to>
      <xdr:col>46</xdr:col>
      <xdr:colOff>190500</xdr:colOff>
      <xdr:row>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026729" y="0"/>
          <a:ext cx="106952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2400" b="1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9</xdr:col>
      <xdr:colOff>149679</xdr:colOff>
      <xdr:row>0</xdr:row>
      <xdr:rowOff>0</xdr:rowOff>
    </xdr:from>
    <xdr:to>
      <xdr:col>16</xdr:col>
      <xdr:colOff>81644</xdr:colOff>
      <xdr:row>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911804" y="0"/>
          <a:ext cx="109401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28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6</xdr:row>
      <xdr:rowOff>76200</xdr:rowOff>
    </xdr:from>
    <xdr:to>
      <xdr:col>15</xdr:col>
      <xdr:colOff>19050</xdr:colOff>
      <xdr:row>6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 flipV="1">
          <a:off x="11144250" y="1552575"/>
          <a:ext cx="95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6</xdr:row>
      <xdr:rowOff>76200</xdr:rowOff>
    </xdr:from>
    <xdr:to>
      <xdr:col>15</xdr:col>
      <xdr:colOff>19050</xdr:colOff>
      <xdr:row>6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 flipV="1">
          <a:off x="11144250" y="1552575"/>
          <a:ext cx="95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665124</xdr:colOff>
      <xdr:row>41</xdr:row>
      <xdr:rowOff>24486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09524" cy="705393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6</xdr:col>
      <xdr:colOff>304800</xdr:colOff>
      <xdr:row>18</xdr:row>
      <xdr:rowOff>25400</xdr:rowOff>
    </xdr:from>
    <xdr:to>
      <xdr:col>12</xdr:col>
      <xdr:colOff>152400</xdr:colOff>
      <xdr:row>29</xdr:row>
      <xdr:rowOff>65074</xdr:rowOff>
    </xdr:to>
    <xdr:sp macro="" textlink="">
      <xdr:nvSpPr>
        <xdr:cNvPr id="3" name="四角形吹き出し 9"/>
        <xdr:cNvSpPr/>
      </xdr:nvSpPr>
      <xdr:spPr>
        <a:xfrm>
          <a:off x="4419600" y="3111500"/>
          <a:ext cx="3962400" cy="1925624"/>
        </a:xfrm>
        <a:custGeom>
          <a:avLst/>
          <a:gdLst>
            <a:gd name="connsiteX0" fmla="*/ 0 w 2463800"/>
            <a:gd name="connsiteY0" fmla="*/ 0 h 1244600"/>
            <a:gd name="connsiteX1" fmla="*/ 410633 w 2463800"/>
            <a:gd name="connsiteY1" fmla="*/ 0 h 1244600"/>
            <a:gd name="connsiteX2" fmla="*/ 410633 w 2463800"/>
            <a:gd name="connsiteY2" fmla="*/ 0 h 1244600"/>
            <a:gd name="connsiteX3" fmla="*/ 1026583 w 2463800"/>
            <a:gd name="connsiteY3" fmla="*/ 0 h 1244600"/>
            <a:gd name="connsiteX4" fmla="*/ 2463800 w 2463800"/>
            <a:gd name="connsiteY4" fmla="*/ 0 h 1244600"/>
            <a:gd name="connsiteX5" fmla="*/ 2463800 w 2463800"/>
            <a:gd name="connsiteY5" fmla="*/ 207433 h 1244600"/>
            <a:gd name="connsiteX6" fmla="*/ 2463800 w 2463800"/>
            <a:gd name="connsiteY6" fmla="*/ 207433 h 1244600"/>
            <a:gd name="connsiteX7" fmla="*/ 2463800 w 2463800"/>
            <a:gd name="connsiteY7" fmla="*/ 518583 h 1244600"/>
            <a:gd name="connsiteX8" fmla="*/ 2463800 w 2463800"/>
            <a:gd name="connsiteY8" fmla="*/ 1244600 h 1244600"/>
            <a:gd name="connsiteX9" fmla="*/ 1026583 w 2463800"/>
            <a:gd name="connsiteY9" fmla="*/ 1244600 h 1244600"/>
            <a:gd name="connsiteX10" fmla="*/ 410633 w 2463800"/>
            <a:gd name="connsiteY10" fmla="*/ 1244600 h 1244600"/>
            <a:gd name="connsiteX11" fmla="*/ 410633 w 2463800"/>
            <a:gd name="connsiteY11" fmla="*/ 1244600 h 1244600"/>
            <a:gd name="connsiteX12" fmla="*/ 0 w 2463800"/>
            <a:gd name="connsiteY12" fmla="*/ 1244600 h 1244600"/>
            <a:gd name="connsiteX13" fmla="*/ 0 w 2463800"/>
            <a:gd name="connsiteY13" fmla="*/ 518583 h 1244600"/>
            <a:gd name="connsiteX14" fmla="*/ -555143 w 2463800"/>
            <a:gd name="connsiteY14" fmla="*/ 168270 h 1244600"/>
            <a:gd name="connsiteX15" fmla="*/ 0 w 2463800"/>
            <a:gd name="connsiteY15" fmla="*/ 207433 h 1244600"/>
            <a:gd name="connsiteX16" fmla="*/ 0 w 2463800"/>
            <a:gd name="connsiteY16" fmla="*/ 0 h 1244600"/>
            <a:gd name="connsiteX0" fmla="*/ 1371600 w 3835400"/>
            <a:gd name="connsiteY0" fmla="*/ 0 h 1536700"/>
            <a:gd name="connsiteX1" fmla="*/ 1782233 w 3835400"/>
            <a:gd name="connsiteY1" fmla="*/ 0 h 1536700"/>
            <a:gd name="connsiteX2" fmla="*/ 1782233 w 3835400"/>
            <a:gd name="connsiteY2" fmla="*/ 0 h 1536700"/>
            <a:gd name="connsiteX3" fmla="*/ 2398183 w 3835400"/>
            <a:gd name="connsiteY3" fmla="*/ 0 h 1536700"/>
            <a:gd name="connsiteX4" fmla="*/ 3835400 w 3835400"/>
            <a:gd name="connsiteY4" fmla="*/ 0 h 1536700"/>
            <a:gd name="connsiteX5" fmla="*/ 3835400 w 3835400"/>
            <a:gd name="connsiteY5" fmla="*/ 207433 h 1536700"/>
            <a:gd name="connsiteX6" fmla="*/ 3835400 w 3835400"/>
            <a:gd name="connsiteY6" fmla="*/ 207433 h 1536700"/>
            <a:gd name="connsiteX7" fmla="*/ 3835400 w 3835400"/>
            <a:gd name="connsiteY7" fmla="*/ 518583 h 1536700"/>
            <a:gd name="connsiteX8" fmla="*/ 3835400 w 3835400"/>
            <a:gd name="connsiteY8" fmla="*/ 1244600 h 1536700"/>
            <a:gd name="connsiteX9" fmla="*/ 2398183 w 3835400"/>
            <a:gd name="connsiteY9" fmla="*/ 1244600 h 1536700"/>
            <a:gd name="connsiteX10" fmla="*/ 1782233 w 3835400"/>
            <a:gd name="connsiteY10" fmla="*/ 1244600 h 1536700"/>
            <a:gd name="connsiteX11" fmla="*/ 1782233 w 3835400"/>
            <a:gd name="connsiteY11" fmla="*/ 1244600 h 1536700"/>
            <a:gd name="connsiteX12" fmla="*/ 0 w 3835400"/>
            <a:gd name="connsiteY12" fmla="*/ 1536700 h 1536700"/>
            <a:gd name="connsiteX13" fmla="*/ 1371600 w 3835400"/>
            <a:gd name="connsiteY13" fmla="*/ 518583 h 1536700"/>
            <a:gd name="connsiteX14" fmla="*/ 816457 w 3835400"/>
            <a:gd name="connsiteY14" fmla="*/ 168270 h 1536700"/>
            <a:gd name="connsiteX15" fmla="*/ 1371600 w 3835400"/>
            <a:gd name="connsiteY15" fmla="*/ 207433 h 1536700"/>
            <a:gd name="connsiteX16" fmla="*/ 1371600 w 3835400"/>
            <a:gd name="connsiteY16" fmla="*/ 0 h 1536700"/>
            <a:gd name="connsiteX0" fmla="*/ 1347171 w 3810971"/>
            <a:gd name="connsiteY0" fmla="*/ 0 h 1244600"/>
            <a:gd name="connsiteX1" fmla="*/ 1757804 w 3810971"/>
            <a:gd name="connsiteY1" fmla="*/ 0 h 1244600"/>
            <a:gd name="connsiteX2" fmla="*/ 1757804 w 3810971"/>
            <a:gd name="connsiteY2" fmla="*/ 0 h 1244600"/>
            <a:gd name="connsiteX3" fmla="*/ 2373754 w 3810971"/>
            <a:gd name="connsiteY3" fmla="*/ 0 h 1244600"/>
            <a:gd name="connsiteX4" fmla="*/ 3810971 w 3810971"/>
            <a:gd name="connsiteY4" fmla="*/ 0 h 1244600"/>
            <a:gd name="connsiteX5" fmla="*/ 3810971 w 3810971"/>
            <a:gd name="connsiteY5" fmla="*/ 207433 h 1244600"/>
            <a:gd name="connsiteX6" fmla="*/ 3810971 w 3810971"/>
            <a:gd name="connsiteY6" fmla="*/ 207433 h 1244600"/>
            <a:gd name="connsiteX7" fmla="*/ 3810971 w 3810971"/>
            <a:gd name="connsiteY7" fmla="*/ 518583 h 1244600"/>
            <a:gd name="connsiteX8" fmla="*/ 3810971 w 3810971"/>
            <a:gd name="connsiteY8" fmla="*/ 1244600 h 1244600"/>
            <a:gd name="connsiteX9" fmla="*/ 2373754 w 3810971"/>
            <a:gd name="connsiteY9" fmla="*/ 1244600 h 1244600"/>
            <a:gd name="connsiteX10" fmla="*/ 1757804 w 3810971"/>
            <a:gd name="connsiteY10" fmla="*/ 1244600 h 1244600"/>
            <a:gd name="connsiteX11" fmla="*/ 1757804 w 3810971"/>
            <a:gd name="connsiteY11" fmla="*/ 1244600 h 1244600"/>
            <a:gd name="connsiteX12" fmla="*/ 0 w 3810971"/>
            <a:gd name="connsiteY12" fmla="*/ 910930 h 1244600"/>
            <a:gd name="connsiteX13" fmla="*/ 1347171 w 3810971"/>
            <a:gd name="connsiteY13" fmla="*/ 518583 h 1244600"/>
            <a:gd name="connsiteX14" fmla="*/ 792028 w 3810971"/>
            <a:gd name="connsiteY14" fmla="*/ 168270 h 1244600"/>
            <a:gd name="connsiteX15" fmla="*/ 1347171 w 3810971"/>
            <a:gd name="connsiteY15" fmla="*/ 207433 h 1244600"/>
            <a:gd name="connsiteX16" fmla="*/ 1347171 w 3810971"/>
            <a:gd name="connsiteY16" fmla="*/ 0 h 1244600"/>
            <a:gd name="connsiteX0" fmla="*/ 1347171 w 3810971"/>
            <a:gd name="connsiteY0" fmla="*/ 0 h 1244600"/>
            <a:gd name="connsiteX1" fmla="*/ 1757804 w 3810971"/>
            <a:gd name="connsiteY1" fmla="*/ 0 h 1244600"/>
            <a:gd name="connsiteX2" fmla="*/ 1757804 w 3810971"/>
            <a:gd name="connsiteY2" fmla="*/ 0 h 1244600"/>
            <a:gd name="connsiteX3" fmla="*/ 2373754 w 3810971"/>
            <a:gd name="connsiteY3" fmla="*/ 0 h 1244600"/>
            <a:gd name="connsiteX4" fmla="*/ 3810971 w 3810971"/>
            <a:gd name="connsiteY4" fmla="*/ 0 h 1244600"/>
            <a:gd name="connsiteX5" fmla="*/ 3810971 w 3810971"/>
            <a:gd name="connsiteY5" fmla="*/ 207433 h 1244600"/>
            <a:gd name="connsiteX6" fmla="*/ 3810971 w 3810971"/>
            <a:gd name="connsiteY6" fmla="*/ 207433 h 1244600"/>
            <a:gd name="connsiteX7" fmla="*/ 3810971 w 3810971"/>
            <a:gd name="connsiteY7" fmla="*/ 518583 h 1244600"/>
            <a:gd name="connsiteX8" fmla="*/ 3810971 w 3810971"/>
            <a:gd name="connsiteY8" fmla="*/ 1244600 h 1244600"/>
            <a:gd name="connsiteX9" fmla="*/ 2373754 w 3810971"/>
            <a:gd name="connsiteY9" fmla="*/ 1244600 h 1244600"/>
            <a:gd name="connsiteX10" fmla="*/ 1757804 w 3810971"/>
            <a:gd name="connsiteY10" fmla="*/ 1244600 h 1244600"/>
            <a:gd name="connsiteX11" fmla="*/ 1757804 w 3810971"/>
            <a:gd name="connsiteY11" fmla="*/ 1244600 h 1244600"/>
            <a:gd name="connsiteX12" fmla="*/ 0 w 3810971"/>
            <a:gd name="connsiteY12" fmla="*/ 910930 h 1244600"/>
            <a:gd name="connsiteX13" fmla="*/ 1347171 w 3810971"/>
            <a:gd name="connsiteY13" fmla="*/ 518583 h 1244600"/>
            <a:gd name="connsiteX14" fmla="*/ 840886 w 3810971"/>
            <a:gd name="connsiteY14" fmla="*/ 89059 h 1244600"/>
            <a:gd name="connsiteX15" fmla="*/ 1347171 w 3810971"/>
            <a:gd name="connsiteY15" fmla="*/ 207433 h 1244600"/>
            <a:gd name="connsiteX16" fmla="*/ 1347171 w 3810971"/>
            <a:gd name="connsiteY16" fmla="*/ 0 h 1244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3810971" h="1244600">
              <a:moveTo>
                <a:pt x="1347171" y="0"/>
              </a:moveTo>
              <a:lnTo>
                <a:pt x="1757804" y="0"/>
              </a:lnTo>
              <a:lnTo>
                <a:pt x="1757804" y="0"/>
              </a:lnTo>
              <a:lnTo>
                <a:pt x="2373754" y="0"/>
              </a:lnTo>
              <a:lnTo>
                <a:pt x="3810971" y="0"/>
              </a:lnTo>
              <a:lnTo>
                <a:pt x="3810971" y="207433"/>
              </a:lnTo>
              <a:lnTo>
                <a:pt x="3810971" y="207433"/>
              </a:lnTo>
              <a:lnTo>
                <a:pt x="3810971" y="518583"/>
              </a:lnTo>
              <a:lnTo>
                <a:pt x="3810971" y="1244600"/>
              </a:lnTo>
              <a:lnTo>
                <a:pt x="2373754" y="1244600"/>
              </a:lnTo>
              <a:lnTo>
                <a:pt x="1757804" y="1244600"/>
              </a:lnTo>
              <a:lnTo>
                <a:pt x="1757804" y="1244600"/>
              </a:lnTo>
              <a:lnTo>
                <a:pt x="0" y="910930"/>
              </a:lnTo>
              <a:lnTo>
                <a:pt x="1347171" y="518583"/>
              </a:lnTo>
              <a:lnTo>
                <a:pt x="840886" y="89059"/>
              </a:lnTo>
              <a:lnTo>
                <a:pt x="1347171" y="207433"/>
              </a:lnTo>
              <a:lnTo>
                <a:pt x="1347171" y="0"/>
              </a:lnTo>
              <a:close/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a</a:t>
          </a:r>
          <a:r>
            <a:rPr kumimoji="1" lang="ja-JP" altLang="en-US" sz="1100"/>
            <a:t>　　　　　　　　　　　　</a:t>
          </a: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品目 品名」　「規格」 「数量」</a:t>
          </a:r>
          <a:endParaRPr kumimoji="1" lang="en-US" altLang="ja-JP" sz="14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　　　　　　　　　　　　「納地名」</a:t>
          </a:r>
          <a:endParaRPr kumimoji="1" lang="en-US" altLang="ja-JP" sz="14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　　　　　　　　　　　　　　　「納期</a:t>
          </a:r>
          <a:r>
            <a:rPr kumimoji="1" lang="en-US" altLang="ja-JP" sz="1400">
              <a:solidFill>
                <a:sysClr val="windowText" lastClr="000000"/>
              </a:solidFill>
              <a:latin typeface="+mj-ea"/>
              <a:ea typeface="+mj-ea"/>
            </a:rPr>
            <a:t>TO</a:t>
          </a:r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」</a:t>
          </a:r>
          <a:endParaRPr kumimoji="1" lang="en-US" altLang="ja-JP" sz="14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　　　　　　　　　　　　　　　　　</a:t>
          </a:r>
          <a:r>
            <a:rPr kumimoji="1" lang="ja-JP" altLang="en-US" sz="2400" b="1">
              <a:solidFill>
                <a:srgbClr val="FF0000"/>
              </a:solidFill>
              <a:latin typeface="+mj-ea"/>
              <a:ea typeface="+mj-ea"/>
            </a:rPr>
            <a:t>追加する！</a:t>
          </a:r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　　　　　　　</a:t>
          </a:r>
          <a:endParaRPr kumimoji="1" lang="en-US" altLang="ja-JP" sz="14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　　　　　「調達要求番号」</a:t>
          </a:r>
          <a:endParaRPr kumimoji="1" lang="en-US" altLang="ja-JP" sz="14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　　　　          　　　　　　「項目管理番号」</a:t>
          </a:r>
          <a:endParaRPr kumimoji="1" lang="en-US" altLang="ja-JP" sz="14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　　　　　　　　　　　　　              　　「単位コード値」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H40"/>
  <sheetViews>
    <sheetView showZeros="0" view="pageBreakPreview" zoomScale="80" zoomScaleNormal="70" zoomScaleSheetLayoutView="80" workbookViewId="0">
      <pane ySplit="14" topLeftCell="A15" activePane="bottomLeft" state="frozen"/>
      <selection pane="bottomLeft" activeCell="AE9" sqref="AE9:AQ9"/>
    </sheetView>
  </sheetViews>
  <sheetFormatPr defaultRowHeight="13.5" x14ac:dyDescent="0.15"/>
  <cols>
    <col min="1" max="1" width="3.5" style="124" customWidth="1"/>
    <col min="2" max="4" width="3" style="124" customWidth="1"/>
    <col min="5" max="12" width="2.125" style="124" customWidth="1"/>
    <col min="13" max="13" width="2.375" style="124" customWidth="1"/>
    <col min="14" max="14" width="2.25" style="124" customWidth="1"/>
    <col min="15" max="29" width="2.125" style="124" customWidth="1"/>
    <col min="30" max="30" width="2.25" style="124" customWidth="1"/>
    <col min="31" max="37" width="2.125" style="124" customWidth="1"/>
    <col min="38" max="38" width="2" style="124" customWidth="1"/>
    <col min="39" max="42" width="2.125" style="124" customWidth="1"/>
    <col min="43" max="43" width="2.25" style="124" customWidth="1"/>
    <col min="44" max="49" width="2.625" style="124" customWidth="1"/>
    <col min="50" max="50" width="3.5" style="124" customWidth="1"/>
    <col min="51" max="51" width="4.125" style="124" customWidth="1"/>
    <col min="52" max="59" width="2.625" style="124" customWidth="1"/>
    <col min="60" max="62" width="2.125" style="124" customWidth="1"/>
    <col min="63" max="63" width="2.25" style="124" customWidth="1"/>
    <col min="64" max="64" width="2.125" style="124" customWidth="1"/>
    <col min="65" max="66" width="2.25" style="124" customWidth="1"/>
    <col min="67" max="72" width="2.125" style="124" customWidth="1"/>
    <col min="73" max="87" width="2.25" style="124" customWidth="1"/>
    <col min="88" max="257" width="9" style="124"/>
    <col min="258" max="260" width="3" style="124" customWidth="1"/>
    <col min="261" max="268" width="2.125" style="124" customWidth="1"/>
    <col min="269" max="269" width="2.375" style="124" customWidth="1"/>
    <col min="270" max="270" width="2.25" style="124" customWidth="1"/>
    <col min="271" max="285" width="2.125" style="124" customWidth="1"/>
    <col min="286" max="286" width="2.25" style="124" customWidth="1"/>
    <col min="287" max="293" width="2.125" style="124" customWidth="1"/>
    <col min="294" max="294" width="2" style="124" customWidth="1"/>
    <col min="295" max="298" width="2.125" style="124" customWidth="1"/>
    <col min="299" max="299" width="2.25" style="124" customWidth="1"/>
    <col min="300" max="305" width="2.625" style="124" customWidth="1"/>
    <col min="306" max="306" width="0.875" style="124" customWidth="1"/>
    <col min="307" max="307" width="4.125" style="124" customWidth="1"/>
    <col min="308" max="315" width="2.625" style="124" customWidth="1"/>
    <col min="316" max="318" width="2.125" style="124" customWidth="1"/>
    <col min="319" max="319" width="2.25" style="124" customWidth="1"/>
    <col min="320" max="320" width="2.125" style="124" customWidth="1"/>
    <col min="321" max="322" width="2.25" style="124" customWidth="1"/>
    <col min="323" max="328" width="2.125" style="124" customWidth="1"/>
    <col min="329" max="343" width="2.25" style="124" customWidth="1"/>
    <col min="344" max="513" width="9" style="124"/>
    <col min="514" max="516" width="3" style="124" customWidth="1"/>
    <col min="517" max="524" width="2.125" style="124" customWidth="1"/>
    <col min="525" max="525" width="2.375" style="124" customWidth="1"/>
    <col min="526" max="526" width="2.25" style="124" customWidth="1"/>
    <col min="527" max="541" width="2.125" style="124" customWidth="1"/>
    <col min="542" max="542" width="2.25" style="124" customWidth="1"/>
    <col min="543" max="549" width="2.125" style="124" customWidth="1"/>
    <col min="550" max="550" width="2" style="124" customWidth="1"/>
    <col min="551" max="554" width="2.125" style="124" customWidth="1"/>
    <col min="555" max="555" width="2.25" style="124" customWidth="1"/>
    <col min="556" max="561" width="2.625" style="124" customWidth="1"/>
    <col min="562" max="562" width="0.875" style="124" customWidth="1"/>
    <col min="563" max="563" width="4.125" style="124" customWidth="1"/>
    <col min="564" max="571" width="2.625" style="124" customWidth="1"/>
    <col min="572" max="574" width="2.125" style="124" customWidth="1"/>
    <col min="575" max="575" width="2.25" style="124" customWidth="1"/>
    <col min="576" max="576" width="2.125" style="124" customWidth="1"/>
    <col min="577" max="578" width="2.25" style="124" customWidth="1"/>
    <col min="579" max="584" width="2.125" style="124" customWidth="1"/>
    <col min="585" max="599" width="2.25" style="124" customWidth="1"/>
    <col min="600" max="769" width="9" style="124"/>
    <col min="770" max="772" width="3" style="124" customWidth="1"/>
    <col min="773" max="780" width="2.125" style="124" customWidth="1"/>
    <col min="781" max="781" width="2.375" style="124" customWidth="1"/>
    <col min="782" max="782" width="2.25" style="124" customWidth="1"/>
    <col min="783" max="797" width="2.125" style="124" customWidth="1"/>
    <col min="798" max="798" width="2.25" style="124" customWidth="1"/>
    <col min="799" max="805" width="2.125" style="124" customWidth="1"/>
    <col min="806" max="806" width="2" style="124" customWidth="1"/>
    <col min="807" max="810" width="2.125" style="124" customWidth="1"/>
    <col min="811" max="811" width="2.25" style="124" customWidth="1"/>
    <col min="812" max="817" width="2.625" style="124" customWidth="1"/>
    <col min="818" max="818" width="0.875" style="124" customWidth="1"/>
    <col min="819" max="819" width="4.125" style="124" customWidth="1"/>
    <col min="820" max="827" width="2.625" style="124" customWidth="1"/>
    <col min="828" max="830" width="2.125" style="124" customWidth="1"/>
    <col min="831" max="831" width="2.25" style="124" customWidth="1"/>
    <col min="832" max="832" width="2.125" style="124" customWidth="1"/>
    <col min="833" max="834" width="2.25" style="124" customWidth="1"/>
    <col min="835" max="840" width="2.125" style="124" customWidth="1"/>
    <col min="841" max="855" width="2.25" style="124" customWidth="1"/>
    <col min="856" max="1025" width="9" style="124"/>
    <col min="1026" max="1028" width="3" style="124" customWidth="1"/>
    <col min="1029" max="1036" width="2.125" style="124" customWidth="1"/>
    <col min="1037" max="1037" width="2.375" style="124" customWidth="1"/>
    <col min="1038" max="1038" width="2.25" style="124" customWidth="1"/>
    <col min="1039" max="1053" width="2.125" style="124" customWidth="1"/>
    <col min="1054" max="1054" width="2.25" style="124" customWidth="1"/>
    <col min="1055" max="1061" width="2.125" style="124" customWidth="1"/>
    <col min="1062" max="1062" width="2" style="124" customWidth="1"/>
    <col min="1063" max="1066" width="2.125" style="124" customWidth="1"/>
    <col min="1067" max="1067" width="2.25" style="124" customWidth="1"/>
    <col min="1068" max="1073" width="2.625" style="124" customWidth="1"/>
    <col min="1074" max="1074" width="0.875" style="124" customWidth="1"/>
    <col min="1075" max="1075" width="4.125" style="124" customWidth="1"/>
    <col min="1076" max="1083" width="2.625" style="124" customWidth="1"/>
    <col min="1084" max="1086" width="2.125" style="124" customWidth="1"/>
    <col min="1087" max="1087" width="2.25" style="124" customWidth="1"/>
    <col min="1088" max="1088" width="2.125" style="124" customWidth="1"/>
    <col min="1089" max="1090" width="2.25" style="124" customWidth="1"/>
    <col min="1091" max="1096" width="2.125" style="124" customWidth="1"/>
    <col min="1097" max="1111" width="2.25" style="124" customWidth="1"/>
    <col min="1112" max="1281" width="9" style="124"/>
    <col min="1282" max="1284" width="3" style="124" customWidth="1"/>
    <col min="1285" max="1292" width="2.125" style="124" customWidth="1"/>
    <col min="1293" max="1293" width="2.375" style="124" customWidth="1"/>
    <col min="1294" max="1294" width="2.25" style="124" customWidth="1"/>
    <col min="1295" max="1309" width="2.125" style="124" customWidth="1"/>
    <col min="1310" max="1310" width="2.25" style="124" customWidth="1"/>
    <col min="1311" max="1317" width="2.125" style="124" customWidth="1"/>
    <col min="1318" max="1318" width="2" style="124" customWidth="1"/>
    <col min="1319" max="1322" width="2.125" style="124" customWidth="1"/>
    <col min="1323" max="1323" width="2.25" style="124" customWidth="1"/>
    <col min="1324" max="1329" width="2.625" style="124" customWidth="1"/>
    <col min="1330" max="1330" width="0.875" style="124" customWidth="1"/>
    <col min="1331" max="1331" width="4.125" style="124" customWidth="1"/>
    <col min="1332" max="1339" width="2.625" style="124" customWidth="1"/>
    <col min="1340" max="1342" width="2.125" style="124" customWidth="1"/>
    <col min="1343" max="1343" width="2.25" style="124" customWidth="1"/>
    <col min="1344" max="1344" width="2.125" style="124" customWidth="1"/>
    <col min="1345" max="1346" width="2.25" style="124" customWidth="1"/>
    <col min="1347" max="1352" width="2.125" style="124" customWidth="1"/>
    <col min="1353" max="1367" width="2.25" style="124" customWidth="1"/>
    <col min="1368" max="1537" width="9" style="124"/>
    <col min="1538" max="1540" width="3" style="124" customWidth="1"/>
    <col min="1541" max="1548" width="2.125" style="124" customWidth="1"/>
    <col min="1549" max="1549" width="2.375" style="124" customWidth="1"/>
    <col min="1550" max="1550" width="2.25" style="124" customWidth="1"/>
    <col min="1551" max="1565" width="2.125" style="124" customWidth="1"/>
    <col min="1566" max="1566" width="2.25" style="124" customWidth="1"/>
    <col min="1567" max="1573" width="2.125" style="124" customWidth="1"/>
    <col min="1574" max="1574" width="2" style="124" customWidth="1"/>
    <col min="1575" max="1578" width="2.125" style="124" customWidth="1"/>
    <col min="1579" max="1579" width="2.25" style="124" customWidth="1"/>
    <col min="1580" max="1585" width="2.625" style="124" customWidth="1"/>
    <col min="1586" max="1586" width="0.875" style="124" customWidth="1"/>
    <col min="1587" max="1587" width="4.125" style="124" customWidth="1"/>
    <col min="1588" max="1595" width="2.625" style="124" customWidth="1"/>
    <col min="1596" max="1598" width="2.125" style="124" customWidth="1"/>
    <col min="1599" max="1599" width="2.25" style="124" customWidth="1"/>
    <col min="1600" max="1600" width="2.125" style="124" customWidth="1"/>
    <col min="1601" max="1602" width="2.25" style="124" customWidth="1"/>
    <col min="1603" max="1608" width="2.125" style="124" customWidth="1"/>
    <col min="1609" max="1623" width="2.25" style="124" customWidth="1"/>
    <col min="1624" max="1793" width="9" style="124"/>
    <col min="1794" max="1796" width="3" style="124" customWidth="1"/>
    <col min="1797" max="1804" width="2.125" style="124" customWidth="1"/>
    <col min="1805" max="1805" width="2.375" style="124" customWidth="1"/>
    <col min="1806" max="1806" width="2.25" style="124" customWidth="1"/>
    <col min="1807" max="1821" width="2.125" style="124" customWidth="1"/>
    <col min="1822" max="1822" width="2.25" style="124" customWidth="1"/>
    <col min="1823" max="1829" width="2.125" style="124" customWidth="1"/>
    <col min="1830" max="1830" width="2" style="124" customWidth="1"/>
    <col min="1831" max="1834" width="2.125" style="124" customWidth="1"/>
    <col min="1835" max="1835" width="2.25" style="124" customWidth="1"/>
    <col min="1836" max="1841" width="2.625" style="124" customWidth="1"/>
    <col min="1842" max="1842" width="0.875" style="124" customWidth="1"/>
    <col min="1843" max="1843" width="4.125" style="124" customWidth="1"/>
    <col min="1844" max="1851" width="2.625" style="124" customWidth="1"/>
    <col min="1852" max="1854" width="2.125" style="124" customWidth="1"/>
    <col min="1855" max="1855" width="2.25" style="124" customWidth="1"/>
    <col min="1856" max="1856" width="2.125" style="124" customWidth="1"/>
    <col min="1857" max="1858" width="2.25" style="124" customWidth="1"/>
    <col min="1859" max="1864" width="2.125" style="124" customWidth="1"/>
    <col min="1865" max="1879" width="2.25" style="124" customWidth="1"/>
    <col min="1880" max="2049" width="9" style="124"/>
    <col min="2050" max="2052" width="3" style="124" customWidth="1"/>
    <col min="2053" max="2060" width="2.125" style="124" customWidth="1"/>
    <col min="2061" max="2061" width="2.375" style="124" customWidth="1"/>
    <col min="2062" max="2062" width="2.25" style="124" customWidth="1"/>
    <col min="2063" max="2077" width="2.125" style="124" customWidth="1"/>
    <col min="2078" max="2078" width="2.25" style="124" customWidth="1"/>
    <col min="2079" max="2085" width="2.125" style="124" customWidth="1"/>
    <col min="2086" max="2086" width="2" style="124" customWidth="1"/>
    <col min="2087" max="2090" width="2.125" style="124" customWidth="1"/>
    <col min="2091" max="2091" width="2.25" style="124" customWidth="1"/>
    <col min="2092" max="2097" width="2.625" style="124" customWidth="1"/>
    <col min="2098" max="2098" width="0.875" style="124" customWidth="1"/>
    <col min="2099" max="2099" width="4.125" style="124" customWidth="1"/>
    <col min="2100" max="2107" width="2.625" style="124" customWidth="1"/>
    <col min="2108" max="2110" width="2.125" style="124" customWidth="1"/>
    <col min="2111" max="2111" width="2.25" style="124" customWidth="1"/>
    <col min="2112" max="2112" width="2.125" style="124" customWidth="1"/>
    <col min="2113" max="2114" width="2.25" style="124" customWidth="1"/>
    <col min="2115" max="2120" width="2.125" style="124" customWidth="1"/>
    <col min="2121" max="2135" width="2.25" style="124" customWidth="1"/>
    <col min="2136" max="2305" width="9" style="124"/>
    <col min="2306" max="2308" width="3" style="124" customWidth="1"/>
    <col min="2309" max="2316" width="2.125" style="124" customWidth="1"/>
    <col min="2317" max="2317" width="2.375" style="124" customWidth="1"/>
    <col min="2318" max="2318" width="2.25" style="124" customWidth="1"/>
    <col min="2319" max="2333" width="2.125" style="124" customWidth="1"/>
    <col min="2334" max="2334" width="2.25" style="124" customWidth="1"/>
    <col min="2335" max="2341" width="2.125" style="124" customWidth="1"/>
    <col min="2342" max="2342" width="2" style="124" customWidth="1"/>
    <col min="2343" max="2346" width="2.125" style="124" customWidth="1"/>
    <col min="2347" max="2347" width="2.25" style="124" customWidth="1"/>
    <col min="2348" max="2353" width="2.625" style="124" customWidth="1"/>
    <col min="2354" max="2354" width="0.875" style="124" customWidth="1"/>
    <col min="2355" max="2355" width="4.125" style="124" customWidth="1"/>
    <col min="2356" max="2363" width="2.625" style="124" customWidth="1"/>
    <col min="2364" max="2366" width="2.125" style="124" customWidth="1"/>
    <col min="2367" max="2367" width="2.25" style="124" customWidth="1"/>
    <col min="2368" max="2368" width="2.125" style="124" customWidth="1"/>
    <col min="2369" max="2370" width="2.25" style="124" customWidth="1"/>
    <col min="2371" max="2376" width="2.125" style="124" customWidth="1"/>
    <col min="2377" max="2391" width="2.25" style="124" customWidth="1"/>
    <col min="2392" max="2561" width="9" style="124"/>
    <col min="2562" max="2564" width="3" style="124" customWidth="1"/>
    <col min="2565" max="2572" width="2.125" style="124" customWidth="1"/>
    <col min="2573" max="2573" width="2.375" style="124" customWidth="1"/>
    <col min="2574" max="2574" width="2.25" style="124" customWidth="1"/>
    <col min="2575" max="2589" width="2.125" style="124" customWidth="1"/>
    <col min="2590" max="2590" width="2.25" style="124" customWidth="1"/>
    <col min="2591" max="2597" width="2.125" style="124" customWidth="1"/>
    <col min="2598" max="2598" width="2" style="124" customWidth="1"/>
    <col min="2599" max="2602" width="2.125" style="124" customWidth="1"/>
    <col min="2603" max="2603" width="2.25" style="124" customWidth="1"/>
    <col min="2604" max="2609" width="2.625" style="124" customWidth="1"/>
    <col min="2610" max="2610" width="0.875" style="124" customWidth="1"/>
    <col min="2611" max="2611" width="4.125" style="124" customWidth="1"/>
    <col min="2612" max="2619" width="2.625" style="124" customWidth="1"/>
    <col min="2620" max="2622" width="2.125" style="124" customWidth="1"/>
    <col min="2623" max="2623" width="2.25" style="124" customWidth="1"/>
    <col min="2624" max="2624" width="2.125" style="124" customWidth="1"/>
    <col min="2625" max="2626" width="2.25" style="124" customWidth="1"/>
    <col min="2627" max="2632" width="2.125" style="124" customWidth="1"/>
    <col min="2633" max="2647" width="2.25" style="124" customWidth="1"/>
    <col min="2648" max="2817" width="9" style="124"/>
    <col min="2818" max="2820" width="3" style="124" customWidth="1"/>
    <col min="2821" max="2828" width="2.125" style="124" customWidth="1"/>
    <col min="2829" max="2829" width="2.375" style="124" customWidth="1"/>
    <col min="2830" max="2830" width="2.25" style="124" customWidth="1"/>
    <col min="2831" max="2845" width="2.125" style="124" customWidth="1"/>
    <col min="2846" max="2846" width="2.25" style="124" customWidth="1"/>
    <col min="2847" max="2853" width="2.125" style="124" customWidth="1"/>
    <col min="2854" max="2854" width="2" style="124" customWidth="1"/>
    <col min="2855" max="2858" width="2.125" style="124" customWidth="1"/>
    <col min="2859" max="2859" width="2.25" style="124" customWidth="1"/>
    <col min="2860" max="2865" width="2.625" style="124" customWidth="1"/>
    <col min="2866" max="2866" width="0.875" style="124" customWidth="1"/>
    <col min="2867" max="2867" width="4.125" style="124" customWidth="1"/>
    <col min="2868" max="2875" width="2.625" style="124" customWidth="1"/>
    <col min="2876" max="2878" width="2.125" style="124" customWidth="1"/>
    <col min="2879" max="2879" width="2.25" style="124" customWidth="1"/>
    <col min="2880" max="2880" width="2.125" style="124" customWidth="1"/>
    <col min="2881" max="2882" width="2.25" style="124" customWidth="1"/>
    <col min="2883" max="2888" width="2.125" style="124" customWidth="1"/>
    <col min="2889" max="2903" width="2.25" style="124" customWidth="1"/>
    <col min="2904" max="3073" width="9" style="124"/>
    <col min="3074" max="3076" width="3" style="124" customWidth="1"/>
    <col min="3077" max="3084" width="2.125" style="124" customWidth="1"/>
    <col min="3085" max="3085" width="2.375" style="124" customWidth="1"/>
    <col min="3086" max="3086" width="2.25" style="124" customWidth="1"/>
    <col min="3087" max="3101" width="2.125" style="124" customWidth="1"/>
    <col min="3102" max="3102" width="2.25" style="124" customWidth="1"/>
    <col min="3103" max="3109" width="2.125" style="124" customWidth="1"/>
    <col min="3110" max="3110" width="2" style="124" customWidth="1"/>
    <col min="3111" max="3114" width="2.125" style="124" customWidth="1"/>
    <col min="3115" max="3115" width="2.25" style="124" customWidth="1"/>
    <col min="3116" max="3121" width="2.625" style="124" customWidth="1"/>
    <col min="3122" max="3122" width="0.875" style="124" customWidth="1"/>
    <col min="3123" max="3123" width="4.125" style="124" customWidth="1"/>
    <col min="3124" max="3131" width="2.625" style="124" customWidth="1"/>
    <col min="3132" max="3134" width="2.125" style="124" customWidth="1"/>
    <col min="3135" max="3135" width="2.25" style="124" customWidth="1"/>
    <col min="3136" max="3136" width="2.125" style="124" customWidth="1"/>
    <col min="3137" max="3138" width="2.25" style="124" customWidth="1"/>
    <col min="3139" max="3144" width="2.125" style="124" customWidth="1"/>
    <col min="3145" max="3159" width="2.25" style="124" customWidth="1"/>
    <col min="3160" max="3329" width="9" style="124"/>
    <col min="3330" max="3332" width="3" style="124" customWidth="1"/>
    <col min="3333" max="3340" width="2.125" style="124" customWidth="1"/>
    <col min="3341" max="3341" width="2.375" style="124" customWidth="1"/>
    <col min="3342" max="3342" width="2.25" style="124" customWidth="1"/>
    <col min="3343" max="3357" width="2.125" style="124" customWidth="1"/>
    <col min="3358" max="3358" width="2.25" style="124" customWidth="1"/>
    <col min="3359" max="3365" width="2.125" style="124" customWidth="1"/>
    <col min="3366" max="3366" width="2" style="124" customWidth="1"/>
    <col min="3367" max="3370" width="2.125" style="124" customWidth="1"/>
    <col min="3371" max="3371" width="2.25" style="124" customWidth="1"/>
    <col min="3372" max="3377" width="2.625" style="124" customWidth="1"/>
    <col min="3378" max="3378" width="0.875" style="124" customWidth="1"/>
    <col min="3379" max="3379" width="4.125" style="124" customWidth="1"/>
    <col min="3380" max="3387" width="2.625" style="124" customWidth="1"/>
    <col min="3388" max="3390" width="2.125" style="124" customWidth="1"/>
    <col min="3391" max="3391" width="2.25" style="124" customWidth="1"/>
    <col min="3392" max="3392" width="2.125" style="124" customWidth="1"/>
    <col min="3393" max="3394" width="2.25" style="124" customWidth="1"/>
    <col min="3395" max="3400" width="2.125" style="124" customWidth="1"/>
    <col min="3401" max="3415" width="2.25" style="124" customWidth="1"/>
    <col min="3416" max="3585" width="9" style="124"/>
    <col min="3586" max="3588" width="3" style="124" customWidth="1"/>
    <col min="3589" max="3596" width="2.125" style="124" customWidth="1"/>
    <col min="3597" max="3597" width="2.375" style="124" customWidth="1"/>
    <col min="3598" max="3598" width="2.25" style="124" customWidth="1"/>
    <col min="3599" max="3613" width="2.125" style="124" customWidth="1"/>
    <col min="3614" max="3614" width="2.25" style="124" customWidth="1"/>
    <col min="3615" max="3621" width="2.125" style="124" customWidth="1"/>
    <col min="3622" max="3622" width="2" style="124" customWidth="1"/>
    <col min="3623" max="3626" width="2.125" style="124" customWidth="1"/>
    <col min="3627" max="3627" width="2.25" style="124" customWidth="1"/>
    <col min="3628" max="3633" width="2.625" style="124" customWidth="1"/>
    <col min="3634" max="3634" width="0.875" style="124" customWidth="1"/>
    <col min="3635" max="3635" width="4.125" style="124" customWidth="1"/>
    <col min="3636" max="3643" width="2.625" style="124" customWidth="1"/>
    <col min="3644" max="3646" width="2.125" style="124" customWidth="1"/>
    <col min="3647" max="3647" width="2.25" style="124" customWidth="1"/>
    <col min="3648" max="3648" width="2.125" style="124" customWidth="1"/>
    <col min="3649" max="3650" width="2.25" style="124" customWidth="1"/>
    <col min="3651" max="3656" width="2.125" style="124" customWidth="1"/>
    <col min="3657" max="3671" width="2.25" style="124" customWidth="1"/>
    <col min="3672" max="3841" width="9" style="124"/>
    <col min="3842" max="3844" width="3" style="124" customWidth="1"/>
    <col min="3845" max="3852" width="2.125" style="124" customWidth="1"/>
    <col min="3853" max="3853" width="2.375" style="124" customWidth="1"/>
    <col min="3854" max="3854" width="2.25" style="124" customWidth="1"/>
    <col min="3855" max="3869" width="2.125" style="124" customWidth="1"/>
    <col min="3870" max="3870" width="2.25" style="124" customWidth="1"/>
    <col min="3871" max="3877" width="2.125" style="124" customWidth="1"/>
    <col min="3878" max="3878" width="2" style="124" customWidth="1"/>
    <col min="3879" max="3882" width="2.125" style="124" customWidth="1"/>
    <col min="3883" max="3883" width="2.25" style="124" customWidth="1"/>
    <col min="3884" max="3889" width="2.625" style="124" customWidth="1"/>
    <col min="3890" max="3890" width="0.875" style="124" customWidth="1"/>
    <col min="3891" max="3891" width="4.125" style="124" customWidth="1"/>
    <col min="3892" max="3899" width="2.625" style="124" customWidth="1"/>
    <col min="3900" max="3902" width="2.125" style="124" customWidth="1"/>
    <col min="3903" max="3903" width="2.25" style="124" customWidth="1"/>
    <col min="3904" max="3904" width="2.125" style="124" customWidth="1"/>
    <col min="3905" max="3906" width="2.25" style="124" customWidth="1"/>
    <col min="3907" max="3912" width="2.125" style="124" customWidth="1"/>
    <col min="3913" max="3927" width="2.25" style="124" customWidth="1"/>
    <col min="3928" max="4097" width="9" style="124"/>
    <col min="4098" max="4100" width="3" style="124" customWidth="1"/>
    <col min="4101" max="4108" width="2.125" style="124" customWidth="1"/>
    <col min="4109" max="4109" width="2.375" style="124" customWidth="1"/>
    <col min="4110" max="4110" width="2.25" style="124" customWidth="1"/>
    <col min="4111" max="4125" width="2.125" style="124" customWidth="1"/>
    <col min="4126" max="4126" width="2.25" style="124" customWidth="1"/>
    <col min="4127" max="4133" width="2.125" style="124" customWidth="1"/>
    <col min="4134" max="4134" width="2" style="124" customWidth="1"/>
    <col min="4135" max="4138" width="2.125" style="124" customWidth="1"/>
    <col min="4139" max="4139" width="2.25" style="124" customWidth="1"/>
    <col min="4140" max="4145" width="2.625" style="124" customWidth="1"/>
    <col min="4146" max="4146" width="0.875" style="124" customWidth="1"/>
    <col min="4147" max="4147" width="4.125" style="124" customWidth="1"/>
    <col min="4148" max="4155" width="2.625" style="124" customWidth="1"/>
    <col min="4156" max="4158" width="2.125" style="124" customWidth="1"/>
    <col min="4159" max="4159" width="2.25" style="124" customWidth="1"/>
    <col min="4160" max="4160" width="2.125" style="124" customWidth="1"/>
    <col min="4161" max="4162" width="2.25" style="124" customWidth="1"/>
    <col min="4163" max="4168" width="2.125" style="124" customWidth="1"/>
    <col min="4169" max="4183" width="2.25" style="124" customWidth="1"/>
    <col min="4184" max="4353" width="9" style="124"/>
    <col min="4354" max="4356" width="3" style="124" customWidth="1"/>
    <col min="4357" max="4364" width="2.125" style="124" customWidth="1"/>
    <col min="4365" max="4365" width="2.375" style="124" customWidth="1"/>
    <col min="4366" max="4366" width="2.25" style="124" customWidth="1"/>
    <col min="4367" max="4381" width="2.125" style="124" customWidth="1"/>
    <col min="4382" max="4382" width="2.25" style="124" customWidth="1"/>
    <col min="4383" max="4389" width="2.125" style="124" customWidth="1"/>
    <col min="4390" max="4390" width="2" style="124" customWidth="1"/>
    <col min="4391" max="4394" width="2.125" style="124" customWidth="1"/>
    <col min="4395" max="4395" width="2.25" style="124" customWidth="1"/>
    <col min="4396" max="4401" width="2.625" style="124" customWidth="1"/>
    <col min="4402" max="4402" width="0.875" style="124" customWidth="1"/>
    <col min="4403" max="4403" width="4.125" style="124" customWidth="1"/>
    <col min="4404" max="4411" width="2.625" style="124" customWidth="1"/>
    <col min="4412" max="4414" width="2.125" style="124" customWidth="1"/>
    <col min="4415" max="4415" width="2.25" style="124" customWidth="1"/>
    <col min="4416" max="4416" width="2.125" style="124" customWidth="1"/>
    <col min="4417" max="4418" width="2.25" style="124" customWidth="1"/>
    <col min="4419" max="4424" width="2.125" style="124" customWidth="1"/>
    <col min="4425" max="4439" width="2.25" style="124" customWidth="1"/>
    <col min="4440" max="4609" width="9" style="124"/>
    <col min="4610" max="4612" width="3" style="124" customWidth="1"/>
    <col min="4613" max="4620" width="2.125" style="124" customWidth="1"/>
    <col min="4621" max="4621" width="2.375" style="124" customWidth="1"/>
    <col min="4622" max="4622" width="2.25" style="124" customWidth="1"/>
    <col min="4623" max="4637" width="2.125" style="124" customWidth="1"/>
    <col min="4638" max="4638" width="2.25" style="124" customWidth="1"/>
    <col min="4639" max="4645" width="2.125" style="124" customWidth="1"/>
    <col min="4646" max="4646" width="2" style="124" customWidth="1"/>
    <col min="4647" max="4650" width="2.125" style="124" customWidth="1"/>
    <col min="4651" max="4651" width="2.25" style="124" customWidth="1"/>
    <col min="4652" max="4657" width="2.625" style="124" customWidth="1"/>
    <col min="4658" max="4658" width="0.875" style="124" customWidth="1"/>
    <col min="4659" max="4659" width="4.125" style="124" customWidth="1"/>
    <col min="4660" max="4667" width="2.625" style="124" customWidth="1"/>
    <col min="4668" max="4670" width="2.125" style="124" customWidth="1"/>
    <col min="4671" max="4671" width="2.25" style="124" customWidth="1"/>
    <col min="4672" max="4672" width="2.125" style="124" customWidth="1"/>
    <col min="4673" max="4674" width="2.25" style="124" customWidth="1"/>
    <col min="4675" max="4680" width="2.125" style="124" customWidth="1"/>
    <col min="4681" max="4695" width="2.25" style="124" customWidth="1"/>
    <col min="4696" max="4865" width="9" style="124"/>
    <col min="4866" max="4868" width="3" style="124" customWidth="1"/>
    <col min="4869" max="4876" width="2.125" style="124" customWidth="1"/>
    <col min="4877" max="4877" width="2.375" style="124" customWidth="1"/>
    <col min="4878" max="4878" width="2.25" style="124" customWidth="1"/>
    <col min="4879" max="4893" width="2.125" style="124" customWidth="1"/>
    <col min="4894" max="4894" width="2.25" style="124" customWidth="1"/>
    <col min="4895" max="4901" width="2.125" style="124" customWidth="1"/>
    <col min="4902" max="4902" width="2" style="124" customWidth="1"/>
    <col min="4903" max="4906" width="2.125" style="124" customWidth="1"/>
    <col min="4907" max="4907" width="2.25" style="124" customWidth="1"/>
    <col min="4908" max="4913" width="2.625" style="124" customWidth="1"/>
    <col min="4914" max="4914" width="0.875" style="124" customWidth="1"/>
    <col min="4915" max="4915" width="4.125" style="124" customWidth="1"/>
    <col min="4916" max="4923" width="2.625" style="124" customWidth="1"/>
    <col min="4924" max="4926" width="2.125" style="124" customWidth="1"/>
    <col min="4927" max="4927" width="2.25" style="124" customWidth="1"/>
    <col min="4928" max="4928" width="2.125" style="124" customWidth="1"/>
    <col min="4929" max="4930" width="2.25" style="124" customWidth="1"/>
    <col min="4931" max="4936" width="2.125" style="124" customWidth="1"/>
    <col min="4937" max="4951" width="2.25" style="124" customWidth="1"/>
    <col min="4952" max="5121" width="9" style="124"/>
    <col min="5122" max="5124" width="3" style="124" customWidth="1"/>
    <col min="5125" max="5132" width="2.125" style="124" customWidth="1"/>
    <col min="5133" max="5133" width="2.375" style="124" customWidth="1"/>
    <col min="5134" max="5134" width="2.25" style="124" customWidth="1"/>
    <col min="5135" max="5149" width="2.125" style="124" customWidth="1"/>
    <col min="5150" max="5150" width="2.25" style="124" customWidth="1"/>
    <col min="5151" max="5157" width="2.125" style="124" customWidth="1"/>
    <col min="5158" max="5158" width="2" style="124" customWidth="1"/>
    <col min="5159" max="5162" width="2.125" style="124" customWidth="1"/>
    <col min="5163" max="5163" width="2.25" style="124" customWidth="1"/>
    <col min="5164" max="5169" width="2.625" style="124" customWidth="1"/>
    <col min="5170" max="5170" width="0.875" style="124" customWidth="1"/>
    <col min="5171" max="5171" width="4.125" style="124" customWidth="1"/>
    <col min="5172" max="5179" width="2.625" style="124" customWidth="1"/>
    <col min="5180" max="5182" width="2.125" style="124" customWidth="1"/>
    <col min="5183" max="5183" width="2.25" style="124" customWidth="1"/>
    <col min="5184" max="5184" width="2.125" style="124" customWidth="1"/>
    <col min="5185" max="5186" width="2.25" style="124" customWidth="1"/>
    <col min="5187" max="5192" width="2.125" style="124" customWidth="1"/>
    <col min="5193" max="5207" width="2.25" style="124" customWidth="1"/>
    <col min="5208" max="5377" width="9" style="124"/>
    <col min="5378" max="5380" width="3" style="124" customWidth="1"/>
    <col min="5381" max="5388" width="2.125" style="124" customWidth="1"/>
    <col min="5389" max="5389" width="2.375" style="124" customWidth="1"/>
    <col min="5390" max="5390" width="2.25" style="124" customWidth="1"/>
    <col min="5391" max="5405" width="2.125" style="124" customWidth="1"/>
    <col min="5406" max="5406" width="2.25" style="124" customWidth="1"/>
    <col min="5407" max="5413" width="2.125" style="124" customWidth="1"/>
    <col min="5414" max="5414" width="2" style="124" customWidth="1"/>
    <col min="5415" max="5418" width="2.125" style="124" customWidth="1"/>
    <col min="5419" max="5419" width="2.25" style="124" customWidth="1"/>
    <col min="5420" max="5425" width="2.625" style="124" customWidth="1"/>
    <col min="5426" max="5426" width="0.875" style="124" customWidth="1"/>
    <col min="5427" max="5427" width="4.125" style="124" customWidth="1"/>
    <col min="5428" max="5435" width="2.625" style="124" customWidth="1"/>
    <col min="5436" max="5438" width="2.125" style="124" customWidth="1"/>
    <col min="5439" max="5439" width="2.25" style="124" customWidth="1"/>
    <col min="5440" max="5440" width="2.125" style="124" customWidth="1"/>
    <col min="5441" max="5442" width="2.25" style="124" customWidth="1"/>
    <col min="5443" max="5448" width="2.125" style="124" customWidth="1"/>
    <col min="5449" max="5463" width="2.25" style="124" customWidth="1"/>
    <col min="5464" max="5633" width="9" style="124"/>
    <col min="5634" max="5636" width="3" style="124" customWidth="1"/>
    <col min="5637" max="5644" width="2.125" style="124" customWidth="1"/>
    <col min="5645" max="5645" width="2.375" style="124" customWidth="1"/>
    <col min="5646" max="5646" width="2.25" style="124" customWidth="1"/>
    <col min="5647" max="5661" width="2.125" style="124" customWidth="1"/>
    <col min="5662" max="5662" width="2.25" style="124" customWidth="1"/>
    <col min="5663" max="5669" width="2.125" style="124" customWidth="1"/>
    <col min="5670" max="5670" width="2" style="124" customWidth="1"/>
    <col min="5671" max="5674" width="2.125" style="124" customWidth="1"/>
    <col min="5675" max="5675" width="2.25" style="124" customWidth="1"/>
    <col min="5676" max="5681" width="2.625" style="124" customWidth="1"/>
    <col min="5682" max="5682" width="0.875" style="124" customWidth="1"/>
    <col min="5683" max="5683" width="4.125" style="124" customWidth="1"/>
    <col min="5684" max="5691" width="2.625" style="124" customWidth="1"/>
    <col min="5692" max="5694" width="2.125" style="124" customWidth="1"/>
    <col min="5695" max="5695" width="2.25" style="124" customWidth="1"/>
    <col min="5696" max="5696" width="2.125" style="124" customWidth="1"/>
    <col min="5697" max="5698" width="2.25" style="124" customWidth="1"/>
    <col min="5699" max="5704" width="2.125" style="124" customWidth="1"/>
    <col min="5705" max="5719" width="2.25" style="124" customWidth="1"/>
    <col min="5720" max="5889" width="9" style="124"/>
    <col min="5890" max="5892" width="3" style="124" customWidth="1"/>
    <col min="5893" max="5900" width="2.125" style="124" customWidth="1"/>
    <col min="5901" max="5901" width="2.375" style="124" customWidth="1"/>
    <col min="5902" max="5902" width="2.25" style="124" customWidth="1"/>
    <col min="5903" max="5917" width="2.125" style="124" customWidth="1"/>
    <col min="5918" max="5918" width="2.25" style="124" customWidth="1"/>
    <col min="5919" max="5925" width="2.125" style="124" customWidth="1"/>
    <col min="5926" max="5926" width="2" style="124" customWidth="1"/>
    <col min="5927" max="5930" width="2.125" style="124" customWidth="1"/>
    <col min="5931" max="5931" width="2.25" style="124" customWidth="1"/>
    <col min="5932" max="5937" width="2.625" style="124" customWidth="1"/>
    <col min="5938" max="5938" width="0.875" style="124" customWidth="1"/>
    <col min="5939" max="5939" width="4.125" style="124" customWidth="1"/>
    <col min="5940" max="5947" width="2.625" style="124" customWidth="1"/>
    <col min="5948" max="5950" width="2.125" style="124" customWidth="1"/>
    <col min="5951" max="5951" width="2.25" style="124" customWidth="1"/>
    <col min="5952" max="5952" width="2.125" style="124" customWidth="1"/>
    <col min="5953" max="5954" width="2.25" style="124" customWidth="1"/>
    <col min="5955" max="5960" width="2.125" style="124" customWidth="1"/>
    <col min="5961" max="5975" width="2.25" style="124" customWidth="1"/>
    <col min="5976" max="6145" width="9" style="124"/>
    <col min="6146" max="6148" width="3" style="124" customWidth="1"/>
    <col min="6149" max="6156" width="2.125" style="124" customWidth="1"/>
    <col min="6157" max="6157" width="2.375" style="124" customWidth="1"/>
    <col min="6158" max="6158" width="2.25" style="124" customWidth="1"/>
    <col min="6159" max="6173" width="2.125" style="124" customWidth="1"/>
    <col min="6174" max="6174" width="2.25" style="124" customWidth="1"/>
    <col min="6175" max="6181" width="2.125" style="124" customWidth="1"/>
    <col min="6182" max="6182" width="2" style="124" customWidth="1"/>
    <col min="6183" max="6186" width="2.125" style="124" customWidth="1"/>
    <col min="6187" max="6187" width="2.25" style="124" customWidth="1"/>
    <col min="6188" max="6193" width="2.625" style="124" customWidth="1"/>
    <col min="6194" max="6194" width="0.875" style="124" customWidth="1"/>
    <col min="6195" max="6195" width="4.125" style="124" customWidth="1"/>
    <col min="6196" max="6203" width="2.625" style="124" customWidth="1"/>
    <col min="6204" max="6206" width="2.125" style="124" customWidth="1"/>
    <col min="6207" max="6207" width="2.25" style="124" customWidth="1"/>
    <col min="6208" max="6208" width="2.125" style="124" customWidth="1"/>
    <col min="6209" max="6210" width="2.25" style="124" customWidth="1"/>
    <col min="6211" max="6216" width="2.125" style="124" customWidth="1"/>
    <col min="6217" max="6231" width="2.25" style="124" customWidth="1"/>
    <col min="6232" max="6401" width="9" style="124"/>
    <col min="6402" max="6404" width="3" style="124" customWidth="1"/>
    <col min="6405" max="6412" width="2.125" style="124" customWidth="1"/>
    <col min="6413" max="6413" width="2.375" style="124" customWidth="1"/>
    <col min="6414" max="6414" width="2.25" style="124" customWidth="1"/>
    <col min="6415" max="6429" width="2.125" style="124" customWidth="1"/>
    <col min="6430" max="6430" width="2.25" style="124" customWidth="1"/>
    <col min="6431" max="6437" width="2.125" style="124" customWidth="1"/>
    <col min="6438" max="6438" width="2" style="124" customWidth="1"/>
    <col min="6439" max="6442" width="2.125" style="124" customWidth="1"/>
    <col min="6443" max="6443" width="2.25" style="124" customWidth="1"/>
    <col min="6444" max="6449" width="2.625" style="124" customWidth="1"/>
    <col min="6450" max="6450" width="0.875" style="124" customWidth="1"/>
    <col min="6451" max="6451" width="4.125" style="124" customWidth="1"/>
    <col min="6452" max="6459" width="2.625" style="124" customWidth="1"/>
    <col min="6460" max="6462" width="2.125" style="124" customWidth="1"/>
    <col min="6463" max="6463" width="2.25" style="124" customWidth="1"/>
    <col min="6464" max="6464" width="2.125" style="124" customWidth="1"/>
    <col min="6465" max="6466" width="2.25" style="124" customWidth="1"/>
    <col min="6467" max="6472" width="2.125" style="124" customWidth="1"/>
    <col min="6473" max="6487" width="2.25" style="124" customWidth="1"/>
    <col min="6488" max="6657" width="9" style="124"/>
    <col min="6658" max="6660" width="3" style="124" customWidth="1"/>
    <col min="6661" max="6668" width="2.125" style="124" customWidth="1"/>
    <col min="6669" max="6669" width="2.375" style="124" customWidth="1"/>
    <col min="6670" max="6670" width="2.25" style="124" customWidth="1"/>
    <col min="6671" max="6685" width="2.125" style="124" customWidth="1"/>
    <col min="6686" max="6686" width="2.25" style="124" customWidth="1"/>
    <col min="6687" max="6693" width="2.125" style="124" customWidth="1"/>
    <col min="6694" max="6694" width="2" style="124" customWidth="1"/>
    <col min="6695" max="6698" width="2.125" style="124" customWidth="1"/>
    <col min="6699" max="6699" width="2.25" style="124" customWidth="1"/>
    <col min="6700" max="6705" width="2.625" style="124" customWidth="1"/>
    <col min="6706" max="6706" width="0.875" style="124" customWidth="1"/>
    <col min="6707" max="6707" width="4.125" style="124" customWidth="1"/>
    <col min="6708" max="6715" width="2.625" style="124" customWidth="1"/>
    <col min="6716" max="6718" width="2.125" style="124" customWidth="1"/>
    <col min="6719" max="6719" width="2.25" style="124" customWidth="1"/>
    <col min="6720" max="6720" width="2.125" style="124" customWidth="1"/>
    <col min="6721" max="6722" width="2.25" style="124" customWidth="1"/>
    <col min="6723" max="6728" width="2.125" style="124" customWidth="1"/>
    <col min="6729" max="6743" width="2.25" style="124" customWidth="1"/>
    <col min="6744" max="6913" width="9" style="124"/>
    <col min="6914" max="6916" width="3" style="124" customWidth="1"/>
    <col min="6917" max="6924" width="2.125" style="124" customWidth="1"/>
    <col min="6925" max="6925" width="2.375" style="124" customWidth="1"/>
    <col min="6926" max="6926" width="2.25" style="124" customWidth="1"/>
    <col min="6927" max="6941" width="2.125" style="124" customWidth="1"/>
    <col min="6942" max="6942" width="2.25" style="124" customWidth="1"/>
    <col min="6943" max="6949" width="2.125" style="124" customWidth="1"/>
    <col min="6950" max="6950" width="2" style="124" customWidth="1"/>
    <col min="6951" max="6954" width="2.125" style="124" customWidth="1"/>
    <col min="6955" max="6955" width="2.25" style="124" customWidth="1"/>
    <col min="6956" max="6961" width="2.625" style="124" customWidth="1"/>
    <col min="6962" max="6962" width="0.875" style="124" customWidth="1"/>
    <col min="6963" max="6963" width="4.125" style="124" customWidth="1"/>
    <col min="6964" max="6971" width="2.625" style="124" customWidth="1"/>
    <col min="6972" max="6974" width="2.125" style="124" customWidth="1"/>
    <col min="6975" max="6975" width="2.25" style="124" customWidth="1"/>
    <col min="6976" max="6976" width="2.125" style="124" customWidth="1"/>
    <col min="6977" max="6978" width="2.25" style="124" customWidth="1"/>
    <col min="6979" max="6984" width="2.125" style="124" customWidth="1"/>
    <col min="6985" max="6999" width="2.25" style="124" customWidth="1"/>
    <col min="7000" max="7169" width="9" style="124"/>
    <col min="7170" max="7172" width="3" style="124" customWidth="1"/>
    <col min="7173" max="7180" width="2.125" style="124" customWidth="1"/>
    <col min="7181" max="7181" width="2.375" style="124" customWidth="1"/>
    <col min="7182" max="7182" width="2.25" style="124" customWidth="1"/>
    <col min="7183" max="7197" width="2.125" style="124" customWidth="1"/>
    <col min="7198" max="7198" width="2.25" style="124" customWidth="1"/>
    <col min="7199" max="7205" width="2.125" style="124" customWidth="1"/>
    <col min="7206" max="7206" width="2" style="124" customWidth="1"/>
    <col min="7207" max="7210" width="2.125" style="124" customWidth="1"/>
    <col min="7211" max="7211" width="2.25" style="124" customWidth="1"/>
    <col min="7212" max="7217" width="2.625" style="124" customWidth="1"/>
    <col min="7218" max="7218" width="0.875" style="124" customWidth="1"/>
    <col min="7219" max="7219" width="4.125" style="124" customWidth="1"/>
    <col min="7220" max="7227" width="2.625" style="124" customWidth="1"/>
    <col min="7228" max="7230" width="2.125" style="124" customWidth="1"/>
    <col min="7231" max="7231" width="2.25" style="124" customWidth="1"/>
    <col min="7232" max="7232" width="2.125" style="124" customWidth="1"/>
    <col min="7233" max="7234" width="2.25" style="124" customWidth="1"/>
    <col min="7235" max="7240" width="2.125" style="124" customWidth="1"/>
    <col min="7241" max="7255" width="2.25" style="124" customWidth="1"/>
    <col min="7256" max="7425" width="9" style="124"/>
    <col min="7426" max="7428" width="3" style="124" customWidth="1"/>
    <col min="7429" max="7436" width="2.125" style="124" customWidth="1"/>
    <col min="7437" max="7437" width="2.375" style="124" customWidth="1"/>
    <col min="7438" max="7438" width="2.25" style="124" customWidth="1"/>
    <col min="7439" max="7453" width="2.125" style="124" customWidth="1"/>
    <col min="7454" max="7454" width="2.25" style="124" customWidth="1"/>
    <col min="7455" max="7461" width="2.125" style="124" customWidth="1"/>
    <col min="7462" max="7462" width="2" style="124" customWidth="1"/>
    <col min="7463" max="7466" width="2.125" style="124" customWidth="1"/>
    <col min="7467" max="7467" width="2.25" style="124" customWidth="1"/>
    <col min="7468" max="7473" width="2.625" style="124" customWidth="1"/>
    <col min="7474" max="7474" width="0.875" style="124" customWidth="1"/>
    <col min="7475" max="7475" width="4.125" style="124" customWidth="1"/>
    <col min="7476" max="7483" width="2.625" style="124" customWidth="1"/>
    <col min="7484" max="7486" width="2.125" style="124" customWidth="1"/>
    <col min="7487" max="7487" width="2.25" style="124" customWidth="1"/>
    <col min="7488" max="7488" width="2.125" style="124" customWidth="1"/>
    <col min="7489" max="7490" width="2.25" style="124" customWidth="1"/>
    <col min="7491" max="7496" width="2.125" style="124" customWidth="1"/>
    <col min="7497" max="7511" width="2.25" style="124" customWidth="1"/>
    <col min="7512" max="7681" width="9" style="124"/>
    <col min="7682" max="7684" width="3" style="124" customWidth="1"/>
    <col min="7685" max="7692" width="2.125" style="124" customWidth="1"/>
    <col min="7693" max="7693" width="2.375" style="124" customWidth="1"/>
    <col min="7694" max="7694" width="2.25" style="124" customWidth="1"/>
    <col min="7695" max="7709" width="2.125" style="124" customWidth="1"/>
    <col min="7710" max="7710" width="2.25" style="124" customWidth="1"/>
    <col min="7711" max="7717" width="2.125" style="124" customWidth="1"/>
    <col min="7718" max="7718" width="2" style="124" customWidth="1"/>
    <col min="7719" max="7722" width="2.125" style="124" customWidth="1"/>
    <col min="7723" max="7723" width="2.25" style="124" customWidth="1"/>
    <col min="7724" max="7729" width="2.625" style="124" customWidth="1"/>
    <col min="7730" max="7730" width="0.875" style="124" customWidth="1"/>
    <col min="7731" max="7731" width="4.125" style="124" customWidth="1"/>
    <col min="7732" max="7739" width="2.625" style="124" customWidth="1"/>
    <col min="7740" max="7742" width="2.125" style="124" customWidth="1"/>
    <col min="7743" max="7743" width="2.25" style="124" customWidth="1"/>
    <col min="7744" max="7744" width="2.125" style="124" customWidth="1"/>
    <col min="7745" max="7746" width="2.25" style="124" customWidth="1"/>
    <col min="7747" max="7752" width="2.125" style="124" customWidth="1"/>
    <col min="7753" max="7767" width="2.25" style="124" customWidth="1"/>
    <col min="7768" max="7937" width="9" style="124"/>
    <col min="7938" max="7940" width="3" style="124" customWidth="1"/>
    <col min="7941" max="7948" width="2.125" style="124" customWidth="1"/>
    <col min="7949" max="7949" width="2.375" style="124" customWidth="1"/>
    <col min="7950" max="7950" width="2.25" style="124" customWidth="1"/>
    <col min="7951" max="7965" width="2.125" style="124" customWidth="1"/>
    <col min="7966" max="7966" width="2.25" style="124" customWidth="1"/>
    <col min="7967" max="7973" width="2.125" style="124" customWidth="1"/>
    <col min="7974" max="7974" width="2" style="124" customWidth="1"/>
    <col min="7975" max="7978" width="2.125" style="124" customWidth="1"/>
    <col min="7979" max="7979" width="2.25" style="124" customWidth="1"/>
    <col min="7980" max="7985" width="2.625" style="124" customWidth="1"/>
    <col min="7986" max="7986" width="0.875" style="124" customWidth="1"/>
    <col min="7987" max="7987" width="4.125" style="124" customWidth="1"/>
    <col min="7988" max="7995" width="2.625" style="124" customWidth="1"/>
    <col min="7996" max="7998" width="2.125" style="124" customWidth="1"/>
    <col min="7999" max="7999" width="2.25" style="124" customWidth="1"/>
    <col min="8000" max="8000" width="2.125" style="124" customWidth="1"/>
    <col min="8001" max="8002" width="2.25" style="124" customWidth="1"/>
    <col min="8003" max="8008" width="2.125" style="124" customWidth="1"/>
    <col min="8009" max="8023" width="2.25" style="124" customWidth="1"/>
    <col min="8024" max="8193" width="9" style="124"/>
    <col min="8194" max="8196" width="3" style="124" customWidth="1"/>
    <col min="8197" max="8204" width="2.125" style="124" customWidth="1"/>
    <col min="8205" max="8205" width="2.375" style="124" customWidth="1"/>
    <col min="8206" max="8206" width="2.25" style="124" customWidth="1"/>
    <col min="8207" max="8221" width="2.125" style="124" customWidth="1"/>
    <col min="8222" max="8222" width="2.25" style="124" customWidth="1"/>
    <col min="8223" max="8229" width="2.125" style="124" customWidth="1"/>
    <col min="8230" max="8230" width="2" style="124" customWidth="1"/>
    <col min="8231" max="8234" width="2.125" style="124" customWidth="1"/>
    <col min="8235" max="8235" width="2.25" style="124" customWidth="1"/>
    <col min="8236" max="8241" width="2.625" style="124" customWidth="1"/>
    <col min="8242" max="8242" width="0.875" style="124" customWidth="1"/>
    <col min="8243" max="8243" width="4.125" style="124" customWidth="1"/>
    <col min="8244" max="8251" width="2.625" style="124" customWidth="1"/>
    <col min="8252" max="8254" width="2.125" style="124" customWidth="1"/>
    <col min="8255" max="8255" width="2.25" style="124" customWidth="1"/>
    <col min="8256" max="8256" width="2.125" style="124" customWidth="1"/>
    <col min="8257" max="8258" width="2.25" style="124" customWidth="1"/>
    <col min="8259" max="8264" width="2.125" style="124" customWidth="1"/>
    <col min="8265" max="8279" width="2.25" style="124" customWidth="1"/>
    <col min="8280" max="8449" width="9" style="124"/>
    <col min="8450" max="8452" width="3" style="124" customWidth="1"/>
    <col min="8453" max="8460" width="2.125" style="124" customWidth="1"/>
    <col min="8461" max="8461" width="2.375" style="124" customWidth="1"/>
    <col min="8462" max="8462" width="2.25" style="124" customWidth="1"/>
    <col min="8463" max="8477" width="2.125" style="124" customWidth="1"/>
    <col min="8478" max="8478" width="2.25" style="124" customWidth="1"/>
    <col min="8479" max="8485" width="2.125" style="124" customWidth="1"/>
    <col min="8486" max="8486" width="2" style="124" customWidth="1"/>
    <col min="8487" max="8490" width="2.125" style="124" customWidth="1"/>
    <col min="8491" max="8491" width="2.25" style="124" customWidth="1"/>
    <col min="8492" max="8497" width="2.625" style="124" customWidth="1"/>
    <col min="8498" max="8498" width="0.875" style="124" customWidth="1"/>
    <col min="8499" max="8499" width="4.125" style="124" customWidth="1"/>
    <col min="8500" max="8507" width="2.625" style="124" customWidth="1"/>
    <col min="8508" max="8510" width="2.125" style="124" customWidth="1"/>
    <col min="8511" max="8511" width="2.25" style="124" customWidth="1"/>
    <col min="8512" max="8512" width="2.125" style="124" customWidth="1"/>
    <col min="8513" max="8514" width="2.25" style="124" customWidth="1"/>
    <col min="8515" max="8520" width="2.125" style="124" customWidth="1"/>
    <col min="8521" max="8535" width="2.25" style="124" customWidth="1"/>
    <col min="8536" max="8705" width="9" style="124"/>
    <col min="8706" max="8708" width="3" style="124" customWidth="1"/>
    <col min="8709" max="8716" width="2.125" style="124" customWidth="1"/>
    <col min="8717" max="8717" width="2.375" style="124" customWidth="1"/>
    <col min="8718" max="8718" width="2.25" style="124" customWidth="1"/>
    <col min="8719" max="8733" width="2.125" style="124" customWidth="1"/>
    <col min="8734" max="8734" width="2.25" style="124" customWidth="1"/>
    <col min="8735" max="8741" width="2.125" style="124" customWidth="1"/>
    <col min="8742" max="8742" width="2" style="124" customWidth="1"/>
    <col min="8743" max="8746" width="2.125" style="124" customWidth="1"/>
    <col min="8747" max="8747" width="2.25" style="124" customWidth="1"/>
    <col min="8748" max="8753" width="2.625" style="124" customWidth="1"/>
    <col min="8754" max="8754" width="0.875" style="124" customWidth="1"/>
    <col min="8755" max="8755" width="4.125" style="124" customWidth="1"/>
    <col min="8756" max="8763" width="2.625" style="124" customWidth="1"/>
    <col min="8764" max="8766" width="2.125" style="124" customWidth="1"/>
    <col min="8767" max="8767" width="2.25" style="124" customWidth="1"/>
    <col min="8768" max="8768" width="2.125" style="124" customWidth="1"/>
    <col min="8769" max="8770" width="2.25" style="124" customWidth="1"/>
    <col min="8771" max="8776" width="2.125" style="124" customWidth="1"/>
    <col min="8777" max="8791" width="2.25" style="124" customWidth="1"/>
    <col min="8792" max="8961" width="9" style="124"/>
    <col min="8962" max="8964" width="3" style="124" customWidth="1"/>
    <col min="8965" max="8972" width="2.125" style="124" customWidth="1"/>
    <col min="8973" max="8973" width="2.375" style="124" customWidth="1"/>
    <col min="8974" max="8974" width="2.25" style="124" customWidth="1"/>
    <col min="8975" max="8989" width="2.125" style="124" customWidth="1"/>
    <col min="8990" max="8990" width="2.25" style="124" customWidth="1"/>
    <col min="8991" max="8997" width="2.125" style="124" customWidth="1"/>
    <col min="8998" max="8998" width="2" style="124" customWidth="1"/>
    <col min="8999" max="9002" width="2.125" style="124" customWidth="1"/>
    <col min="9003" max="9003" width="2.25" style="124" customWidth="1"/>
    <col min="9004" max="9009" width="2.625" style="124" customWidth="1"/>
    <col min="9010" max="9010" width="0.875" style="124" customWidth="1"/>
    <col min="9011" max="9011" width="4.125" style="124" customWidth="1"/>
    <col min="9012" max="9019" width="2.625" style="124" customWidth="1"/>
    <col min="9020" max="9022" width="2.125" style="124" customWidth="1"/>
    <col min="9023" max="9023" width="2.25" style="124" customWidth="1"/>
    <col min="9024" max="9024" width="2.125" style="124" customWidth="1"/>
    <col min="9025" max="9026" width="2.25" style="124" customWidth="1"/>
    <col min="9027" max="9032" width="2.125" style="124" customWidth="1"/>
    <col min="9033" max="9047" width="2.25" style="124" customWidth="1"/>
    <col min="9048" max="9217" width="9" style="124"/>
    <col min="9218" max="9220" width="3" style="124" customWidth="1"/>
    <col min="9221" max="9228" width="2.125" style="124" customWidth="1"/>
    <col min="9229" max="9229" width="2.375" style="124" customWidth="1"/>
    <col min="9230" max="9230" width="2.25" style="124" customWidth="1"/>
    <col min="9231" max="9245" width="2.125" style="124" customWidth="1"/>
    <col min="9246" max="9246" width="2.25" style="124" customWidth="1"/>
    <col min="9247" max="9253" width="2.125" style="124" customWidth="1"/>
    <col min="9254" max="9254" width="2" style="124" customWidth="1"/>
    <col min="9255" max="9258" width="2.125" style="124" customWidth="1"/>
    <col min="9259" max="9259" width="2.25" style="124" customWidth="1"/>
    <col min="9260" max="9265" width="2.625" style="124" customWidth="1"/>
    <col min="9266" max="9266" width="0.875" style="124" customWidth="1"/>
    <col min="9267" max="9267" width="4.125" style="124" customWidth="1"/>
    <col min="9268" max="9275" width="2.625" style="124" customWidth="1"/>
    <col min="9276" max="9278" width="2.125" style="124" customWidth="1"/>
    <col min="9279" max="9279" width="2.25" style="124" customWidth="1"/>
    <col min="9280" max="9280" width="2.125" style="124" customWidth="1"/>
    <col min="9281" max="9282" width="2.25" style="124" customWidth="1"/>
    <col min="9283" max="9288" width="2.125" style="124" customWidth="1"/>
    <col min="9289" max="9303" width="2.25" style="124" customWidth="1"/>
    <col min="9304" max="9473" width="9" style="124"/>
    <col min="9474" max="9476" width="3" style="124" customWidth="1"/>
    <col min="9477" max="9484" width="2.125" style="124" customWidth="1"/>
    <col min="9485" max="9485" width="2.375" style="124" customWidth="1"/>
    <col min="9486" max="9486" width="2.25" style="124" customWidth="1"/>
    <col min="9487" max="9501" width="2.125" style="124" customWidth="1"/>
    <col min="9502" max="9502" width="2.25" style="124" customWidth="1"/>
    <col min="9503" max="9509" width="2.125" style="124" customWidth="1"/>
    <col min="9510" max="9510" width="2" style="124" customWidth="1"/>
    <col min="9511" max="9514" width="2.125" style="124" customWidth="1"/>
    <col min="9515" max="9515" width="2.25" style="124" customWidth="1"/>
    <col min="9516" max="9521" width="2.625" style="124" customWidth="1"/>
    <col min="9522" max="9522" width="0.875" style="124" customWidth="1"/>
    <col min="9523" max="9523" width="4.125" style="124" customWidth="1"/>
    <col min="9524" max="9531" width="2.625" style="124" customWidth="1"/>
    <col min="9532" max="9534" width="2.125" style="124" customWidth="1"/>
    <col min="9535" max="9535" width="2.25" style="124" customWidth="1"/>
    <col min="9536" max="9536" width="2.125" style="124" customWidth="1"/>
    <col min="9537" max="9538" width="2.25" style="124" customWidth="1"/>
    <col min="9539" max="9544" width="2.125" style="124" customWidth="1"/>
    <col min="9545" max="9559" width="2.25" style="124" customWidth="1"/>
    <col min="9560" max="9729" width="9" style="124"/>
    <col min="9730" max="9732" width="3" style="124" customWidth="1"/>
    <col min="9733" max="9740" width="2.125" style="124" customWidth="1"/>
    <col min="9741" max="9741" width="2.375" style="124" customWidth="1"/>
    <col min="9742" max="9742" width="2.25" style="124" customWidth="1"/>
    <col min="9743" max="9757" width="2.125" style="124" customWidth="1"/>
    <col min="9758" max="9758" width="2.25" style="124" customWidth="1"/>
    <col min="9759" max="9765" width="2.125" style="124" customWidth="1"/>
    <col min="9766" max="9766" width="2" style="124" customWidth="1"/>
    <col min="9767" max="9770" width="2.125" style="124" customWidth="1"/>
    <col min="9771" max="9771" width="2.25" style="124" customWidth="1"/>
    <col min="9772" max="9777" width="2.625" style="124" customWidth="1"/>
    <col min="9778" max="9778" width="0.875" style="124" customWidth="1"/>
    <col min="9779" max="9779" width="4.125" style="124" customWidth="1"/>
    <col min="9780" max="9787" width="2.625" style="124" customWidth="1"/>
    <col min="9788" max="9790" width="2.125" style="124" customWidth="1"/>
    <col min="9791" max="9791" width="2.25" style="124" customWidth="1"/>
    <col min="9792" max="9792" width="2.125" style="124" customWidth="1"/>
    <col min="9793" max="9794" width="2.25" style="124" customWidth="1"/>
    <col min="9795" max="9800" width="2.125" style="124" customWidth="1"/>
    <col min="9801" max="9815" width="2.25" style="124" customWidth="1"/>
    <col min="9816" max="9985" width="9" style="124"/>
    <col min="9986" max="9988" width="3" style="124" customWidth="1"/>
    <col min="9989" max="9996" width="2.125" style="124" customWidth="1"/>
    <col min="9997" max="9997" width="2.375" style="124" customWidth="1"/>
    <col min="9998" max="9998" width="2.25" style="124" customWidth="1"/>
    <col min="9999" max="10013" width="2.125" style="124" customWidth="1"/>
    <col min="10014" max="10014" width="2.25" style="124" customWidth="1"/>
    <col min="10015" max="10021" width="2.125" style="124" customWidth="1"/>
    <col min="10022" max="10022" width="2" style="124" customWidth="1"/>
    <col min="10023" max="10026" width="2.125" style="124" customWidth="1"/>
    <col min="10027" max="10027" width="2.25" style="124" customWidth="1"/>
    <col min="10028" max="10033" width="2.625" style="124" customWidth="1"/>
    <col min="10034" max="10034" width="0.875" style="124" customWidth="1"/>
    <col min="10035" max="10035" width="4.125" style="124" customWidth="1"/>
    <col min="10036" max="10043" width="2.625" style="124" customWidth="1"/>
    <col min="10044" max="10046" width="2.125" style="124" customWidth="1"/>
    <col min="10047" max="10047" width="2.25" style="124" customWidth="1"/>
    <col min="10048" max="10048" width="2.125" style="124" customWidth="1"/>
    <col min="10049" max="10050" width="2.25" style="124" customWidth="1"/>
    <col min="10051" max="10056" width="2.125" style="124" customWidth="1"/>
    <col min="10057" max="10071" width="2.25" style="124" customWidth="1"/>
    <col min="10072" max="10241" width="9" style="124"/>
    <col min="10242" max="10244" width="3" style="124" customWidth="1"/>
    <col min="10245" max="10252" width="2.125" style="124" customWidth="1"/>
    <col min="10253" max="10253" width="2.375" style="124" customWidth="1"/>
    <col min="10254" max="10254" width="2.25" style="124" customWidth="1"/>
    <col min="10255" max="10269" width="2.125" style="124" customWidth="1"/>
    <col min="10270" max="10270" width="2.25" style="124" customWidth="1"/>
    <col min="10271" max="10277" width="2.125" style="124" customWidth="1"/>
    <col min="10278" max="10278" width="2" style="124" customWidth="1"/>
    <col min="10279" max="10282" width="2.125" style="124" customWidth="1"/>
    <col min="10283" max="10283" width="2.25" style="124" customWidth="1"/>
    <col min="10284" max="10289" width="2.625" style="124" customWidth="1"/>
    <col min="10290" max="10290" width="0.875" style="124" customWidth="1"/>
    <col min="10291" max="10291" width="4.125" style="124" customWidth="1"/>
    <col min="10292" max="10299" width="2.625" style="124" customWidth="1"/>
    <col min="10300" max="10302" width="2.125" style="124" customWidth="1"/>
    <col min="10303" max="10303" width="2.25" style="124" customWidth="1"/>
    <col min="10304" max="10304" width="2.125" style="124" customWidth="1"/>
    <col min="10305" max="10306" width="2.25" style="124" customWidth="1"/>
    <col min="10307" max="10312" width="2.125" style="124" customWidth="1"/>
    <col min="10313" max="10327" width="2.25" style="124" customWidth="1"/>
    <col min="10328" max="10497" width="9" style="124"/>
    <col min="10498" max="10500" width="3" style="124" customWidth="1"/>
    <col min="10501" max="10508" width="2.125" style="124" customWidth="1"/>
    <col min="10509" max="10509" width="2.375" style="124" customWidth="1"/>
    <col min="10510" max="10510" width="2.25" style="124" customWidth="1"/>
    <col min="10511" max="10525" width="2.125" style="124" customWidth="1"/>
    <col min="10526" max="10526" width="2.25" style="124" customWidth="1"/>
    <col min="10527" max="10533" width="2.125" style="124" customWidth="1"/>
    <col min="10534" max="10534" width="2" style="124" customWidth="1"/>
    <col min="10535" max="10538" width="2.125" style="124" customWidth="1"/>
    <col min="10539" max="10539" width="2.25" style="124" customWidth="1"/>
    <col min="10540" max="10545" width="2.625" style="124" customWidth="1"/>
    <col min="10546" max="10546" width="0.875" style="124" customWidth="1"/>
    <col min="10547" max="10547" width="4.125" style="124" customWidth="1"/>
    <col min="10548" max="10555" width="2.625" style="124" customWidth="1"/>
    <col min="10556" max="10558" width="2.125" style="124" customWidth="1"/>
    <col min="10559" max="10559" width="2.25" style="124" customWidth="1"/>
    <col min="10560" max="10560" width="2.125" style="124" customWidth="1"/>
    <col min="10561" max="10562" width="2.25" style="124" customWidth="1"/>
    <col min="10563" max="10568" width="2.125" style="124" customWidth="1"/>
    <col min="10569" max="10583" width="2.25" style="124" customWidth="1"/>
    <col min="10584" max="10753" width="9" style="124"/>
    <col min="10754" max="10756" width="3" style="124" customWidth="1"/>
    <col min="10757" max="10764" width="2.125" style="124" customWidth="1"/>
    <col min="10765" max="10765" width="2.375" style="124" customWidth="1"/>
    <col min="10766" max="10766" width="2.25" style="124" customWidth="1"/>
    <col min="10767" max="10781" width="2.125" style="124" customWidth="1"/>
    <col min="10782" max="10782" width="2.25" style="124" customWidth="1"/>
    <col min="10783" max="10789" width="2.125" style="124" customWidth="1"/>
    <col min="10790" max="10790" width="2" style="124" customWidth="1"/>
    <col min="10791" max="10794" width="2.125" style="124" customWidth="1"/>
    <col min="10795" max="10795" width="2.25" style="124" customWidth="1"/>
    <col min="10796" max="10801" width="2.625" style="124" customWidth="1"/>
    <col min="10802" max="10802" width="0.875" style="124" customWidth="1"/>
    <col min="10803" max="10803" width="4.125" style="124" customWidth="1"/>
    <col min="10804" max="10811" width="2.625" style="124" customWidth="1"/>
    <col min="10812" max="10814" width="2.125" style="124" customWidth="1"/>
    <col min="10815" max="10815" width="2.25" style="124" customWidth="1"/>
    <col min="10816" max="10816" width="2.125" style="124" customWidth="1"/>
    <col min="10817" max="10818" width="2.25" style="124" customWidth="1"/>
    <col min="10819" max="10824" width="2.125" style="124" customWidth="1"/>
    <col min="10825" max="10839" width="2.25" style="124" customWidth="1"/>
    <col min="10840" max="11009" width="9" style="124"/>
    <col min="11010" max="11012" width="3" style="124" customWidth="1"/>
    <col min="11013" max="11020" width="2.125" style="124" customWidth="1"/>
    <col min="11021" max="11021" width="2.375" style="124" customWidth="1"/>
    <col min="11022" max="11022" width="2.25" style="124" customWidth="1"/>
    <col min="11023" max="11037" width="2.125" style="124" customWidth="1"/>
    <col min="11038" max="11038" width="2.25" style="124" customWidth="1"/>
    <col min="11039" max="11045" width="2.125" style="124" customWidth="1"/>
    <col min="11046" max="11046" width="2" style="124" customWidth="1"/>
    <col min="11047" max="11050" width="2.125" style="124" customWidth="1"/>
    <col min="11051" max="11051" width="2.25" style="124" customWidth="1"/>
    <col min="11052" max="11057" width="2.625" style="124" customWidth="1"/>
    <col min="11058" max="11058" width="0.875" style="124" customWidth="1"/>
    <col min="11059" max="11059" width="4.125" style="124" customWidth="1"/>
    <col min="11060" max="11067" width="2.625" style="124" customWidth="1"/>
    <col min="11068" max="11070" width="2.125" style="124" customWidth="1"/>
    <col min="11071" max="11071" width="2.25" style="124" customWidth="1"/>
    <col min="11072" max="11072" width="2.125" style="124" customWidth="1"/>
    <col min="11073" max="11074" width="2.25" style="124" customWidth="1"/>
    <col min="11075" max="11080" width="2.125" style="124" customWidth="1"/>
    <col min="11081" max="11095" width="2.25" style="124" customWidth="1"/>
    <col min="11096" max="11265" width="9" style="124"/>
    <col min="11266" max="11268" width="3" style="124" customWidth="1"/>
    <col min="11269" max="11276" width="2.125" style="124" customWidth="1"/>
    <col min="11277" max="11277" width="2.375" style="124" customWidth="1"/>
    <col min="11278" max="11278" width="2.25" style="124" customWidth="1"/>
    <col min="11279" max="11293" width="2.125" style="124" customWidth="1"/>
    <col min="11294" max="11294" width="2.25" style="124" customWidth="1"/>
    <col min="11295" max="11301" width="2.125" style="124" customWidth="1"/>
    <col min="11302" max="11302" width="2" style="124" customWidth="1"/>
    <col min="11303" max="11306" width="2.125" style="124" customWidth="1"/>
    <col min="11307" max="11307" width="2.25" style="124" customWidth="1"/>
    <col min="11308" max="11313" width="2.625" style="124" customWidth="1"/>
    <col min="11314" max="11314" width="0.875" style="124" customWidth="1"/>
    <col min="11315" max="11315" width="4.125" style="124" customWidth="1"/>
    <col min="11316" max="11323" width="2.625" style="124" customWidth="1"/>
    <col min="11324" max="11326" width="2.125" style="124" customWidth="1"/>
    <col min="11327" max="11327" width="2.25" style="124" customWidth="1"/>
    <col min="11328" max="11328" width="2.125" style="124" customWidth="1"/>
    <col min="11329" max="11330" width="2.25" style="124" customWidth="1"/>
    <col min="11331" max="11336" width="2.125" style="124" customWidth="1"/>
    <col min="11337" max="11351" width="2.25" style="124" customWidth="1"/>
    <col min="11352" max="11521" width="9" style="124"/>
    <col min="11522" max="11524" width="3" style="124" customWidth="1"/>
    <col min="11525" max="11532" width="2.125" style="124" customWidth="1"/>
    <col min="11533" max="11533" width="2.375" style="124" customWidth="1"/>
    <col min="11534" max="11534" width="2.25" style="124" customWidth="1"/>
    <col min="11535" max="11549" width="2.125" style="124" customWidth="1"/>
    <col min="11550" max="11550" width="2.25" style="124" customWidth="1"/>
    <col min="11551" max="11557" width="2.125" style="124" customWidth="1"/>
    <col min="11558" max="11558" width="2" style="124" customWidth="1"/>
    <col min="11559" max="11562" width="2.125" style="124" customWidth="1"/>
    <col min="11563" max="11563" width="2.25" style="124" customWidth="1"/>
    <col min="11564" max="11569" width="2.625" style="124" customWidth="1"/>
    <col min="11570" max="11570" width="0.875" style="124" customWidth="1"/>
    <col min="11571" max="11571" width="4.125" style="124" customWidth="1"/>
    <col min="11572" max="11579" width="2.625" style="124" customWidth="1"/>
    <col min="11580" max="11582" width="2.125" style="124" customWidth="1"/>
    <col min="11583" max="11583" width="2.25" style="124" customWidth="1"/>
    <col min="11584" max="11584" width="2.125" style="124" customWidth="1"/>
    <col min="11585" max="11586" width="2.25" style="124" customWidth="1"/>
    <col min="11587" max="11592" width="2.125" style="124" customWidth="1"/>
    <col min="11593" max="11607" width="2.25" style="124" customWidth="1"/>
    <col min="11608" max="11777" width="9" style="124"/>
    <col min="11778" max="11780" width="3" style="124" customWidth="1"/>
    <col min="11781" max="11788" width="2.125" style="124" customWidth="1"/>
    <col min="11789" max="11789" width="2.375" style="124" customWidth="1"/>
    <col min="11790" max="11790" width="2.25" style="124" customWidth="1"/>
    <col min="11791" max="11805" width="2.125" style="124" customWidth="1"/>
    <col min="11806" max="11806" width="2.25" style="124" customWidth="1"/>
    <col min="11807" max="11813" width="2.125" style="124" customWidth="1"/>
    <col min="11814" max="11814" width="2" style="124" customWidth="1"/>
    <col min="11815" max="11818" width="2.125" style="124" customWidth="1"/>
    <col min="11819" max="11819" width="2.25" style="124" customWidth="1"/>
    <col min="11820" max="11825" width="2.625" style="124" customWidth="1"/>
    <col min="11826" max="11826" width="0.875" style="124" customWidth="1"/>
    <col min="11827" max="11827" width="4.125" style="124" customWidth="1"/>
    <col min="11828" max="11835" width="2.625" style="124" customWidth="1"/>
    <col min="11836" max="11838" width="2.125" style="124" customWidth="1"/>
    <col min="11839" max="11839" width="2.25" style="124" customWidth="1"/>
    <col min="11840" max="11840" width="2.125" style="124" customWidth="1"/>
    <col min="11841" max="11842" width="2.25" style="124" customWidth="1"/>
    <col min="11843" max="11848" width="2.125" style="124" customWidth="1"/>
    <col min="11849" max="11863" width="2.25" style="124" customWidth="1"/>
    <col min="11864" max="12033" width="9" style="124"/>
    <col min="12034" max="12036" width="3" style="124" customWidth="1"/>
    <col min="12037" max="12044" width="2.125" style="124" customWidth="1"/>
    <col min="12045" max="12045" width="2.375" style="124" customWidth="1"/>
    <col min="12046" max="12046" width="2.25" style="124" customWidth="1"/>
    <col min="12047" max="12061" width="2.125" style="124" customWidth="1"/>
    <col min="12062" max="12062" width="2.25" style="124" customWidth="1"/>
    <col min="12063" max="12069" width="2.125" style="124" customWidth="1"/>
    <col min="12070" max="12070" width="2" style="124" customWidth="1"/>
    <col min="12071" max="12074" width="2.125" style="124" customWidth="1"/>
    <col min="12075" max="12075" width="2.25" style="124" customWidth="1"/>
    <col min="12076" max="12081" width="2.625" style="124" customWidth="1"/>
    <col min="12082" max="12082" width="0.875" style="124" customWidth="1"/>
    <col min="12083" max="12083" width="4.125" style="124" customWidth="1"/>
    <col min="12084" max="12091" width="2.625" style="124" customWidth="1"/>
    <col min="12092" max="12094" width="2.125" style="124" customWidth="1"/>
    <col min="12095" max="12095" width="2.25" style="124" customWidth="1"/>
    <col min="12096" max="12096" width="2.125" style="124" customWidth="1"/>
    <col min="12097" max="12098" width="2.25" style="124" customWidth="1"/>
    <col min="12099" max="12104" width="2.125" style="124" customWidth="1"/>
    <col min="12105" max="12119" width="2.25" style="124" customWidth="1"/>
    <col min="12120" max="12289" width="9" style="124"/>
    <col min="12290" max="12292" width="3" style="124" customWidth="1"/>
    <col min="12293" max="12300" width="2.125" style="124" customWidth="1"/>
    <col min="12301" max="12301" width="2.375" style="124" customWidth="1"/>
    <col min="12302" max="12302" width="2.25" style="124" customWidth="1"/>
    <col min="12303" max="12317" width="2.125" style="124" customWidth="1"/>
    <col min="12318" max="12318" width="2.25" style="124" customWidth="1"/>
    <col min="12319" max="12325" width="2.125" style="124" customWidth="1"/>
    <col min="12326" max="12326" width="2" style="124" customWidth="1"/>
    <col min="12327" max="12330" width="2.125" style="124" customWidth="1"/>
    <col min="12331" max="12331" width="2.25" style="124" customWidth="1"/>
    <col min="12332" max="12337" width="2.625" style="124" customWidth="1"/>
    <col min="12338" max="12338" width="0.875" style="124" customWidth="1"/>
    <col min="12339" max="12339" width="4.125" style="124" customWidth="1"/>
    <col min="12340" max="12347" width="2.625" style="124" customWidth="1"/>
    <col min="12348" max="12350" width="2.125" style="124" customWidth="1"/>
    <col min="12351" max="12351" width="2.25" style="124" customWidth="1"/>
    <col min="12352" max="12352" width="2.125" style="124" customWidth="1"/>
    <col min="12353" max="12354" width="2.25" style="124" customWidth="1"/>
    <col min="12355" max="12360" width="2.125" style="124" customWidth="1"/>
    <col min="12361" max="12375" width="2.25" style="124" customWidth="1"/>
    <col min="12376" max="12545" width="9" style="124"/>
    <col min="12546" max="12548" width="3" style="124" customWidth="1"/>
    <col min="12549" max="12556" width="2.125" style="124" customWidth="1"/>
    <col min="12557" max="12557" width="2.375" style="124" customWidth="1"/>
    <col min="12558" max="12558" width="2.25" style="124" customWidth="1"/>
    <col min="12559" max="12573" width="2.125" style="124" customWidth="1"/>
    <col min="12574" max="12574" width="2.25" style="124" customWidth="1"/>
    <col min="12575" max="12581" width="2.125" style="124" customWidth="1"/>
    <col min="12582" max="12582" width="2" style="124" customWidth="1"/>
    <col min="12583" max="12586" width="2.125" style="124" customWidth="1"/>
    <col min="12587" max="12587" width="2.25" style="124" customWidth="1"/>
    <col min="12588" max="12593" width="2.625" style="124" customWidth="1"/>
    <col min="12594" max="12594" width="0.875" style="124" customWidth="1"/>
    <col min="12595" max="12595" width="4.125" style="124" customWidth="1"/>
    <col min="12596" max="12603" width="2.625" style="124" customWidth="1"/>
    <col min="12604" max="12606" width="2.125" style="124" customWidth="1"/>
    <col min="12607" max="12607" width="2.25" style="124" customWidth="1"/>
    <col min="12608" max="12608" width="2.125" style="124" customWidth="1"/>
    <col min="12609" max="12610" width="2.25" style="124" customWidth="1"/>
    <col min="12611" max="12616" width="2.125" style="124" customWidth="1"/>
    <col min="12617" max="12631" width="2.25" style="124" customWidth="1"/>
    <col min="12632" max="12801" width="9" style="124"/>
    <col min="12802" max="12804" width="3" style="124" customWidth="1"/>
    <col min="12805" max="12812" width="2.125" style="124" customWidth="1"/>
    <col min="12813" max="12813" width="2.375" style="124" customWidth="1"/>
    <col min="12814" max="12814" width="2.25" style="124" customWidth="1"/>
    <col min="12815" max="12829" width="2.125" style="124" customWidth="1"/>
    <col min="12830" max="12830" width="2.25" style="124" customWidth="1"/>
    <col min="12831" max="12837" width="2.125" style="124" customWidth="1"/>
    <col min="12838" max="12838" width="2" style="124" customWidth="1"/>
    <col min="12839" max="12842" width="2.125" style="124" customWidth="1"/>
    <col min="12843" max="12843" width="2.25" style="124" customWidth="1"/>
    <col min="12844" max="12849" width="2.625" style="124" customWidth="1"/>
    <col min="12850" max="12850" width="0.875" style="124" customWidth="1"/>
    <col min="12851" max="12851" width="4.125" style="124" customWidth="1"/>
    <col min="12852" max="12859" width="2.625" style="124" customWidth="1"/>
    <col min="12860" max="12862" width="2.125" style="124" customWidth="1"/>
    <col min="12863" max="12863" width="2.25" style="124" customWidth="1"/>
    <col min="12864" max="12864" width="2.125" style="124" customWidth="1"/>
    <col min="12865" max="12866" width="2.25" style="124" customWidth="1"/>
    <col min="12867" max="12872" width="2.125" style="124" customWidth="1"/>
    <col min="12873" max="12887" width="2.25" style="124" customWidth="1"/>
    <col min="12888" max="13057" width="9" style="124"/>
    <col min="13058" max="13060" width="3" style="124" customWidth="1"/>
    <col min="13061" max="13068" width="2.125" style="124" customWidth="1"/>
    <col min="13069" max="13069" width="2.375" style="124" customWidth="1"/>
    <col min="13070" max="13070" width="2.25" style="124" customWidth="1"/>
    <col min="13071" max="13085" width="2.125" style="124" customWidth="1"/>
    <col min="13086" max="13086" width="2.25" style="124" customWidth="1"/>
    <col min="13087" max="13093" width="2.125" style="124" customWidth="1"/>
    <col min="13094" max="13094" width="2" style="124" customWidth="1"/>
    <col min="13095" max="13098" width="2.125" style="124" customWidth="1"/>
    <col min="13099" max="13099" width="2.25" style="124" customWidth="1"/>
    <col min="13100" max="13105" width="2.625" style="124" customWidth="1"/>
    <col min="13106" max="13106" width="0.875" style="124" customWidth="1"/>
    <col min="13107" max="13107" width="4.125" style="124" customWidth="1"/>
    <col min="13108" max="13115" width="2.625" style="124" customWidth="1"/>
    <col min="13116" max="13118" width="2.125" style="124" customWidth="1"/>
    <col min="13119" max="13119" width="2.25" style="124" customWidth="1"/>
    <col min="13120" max="13120" width="2.125" style="124" customWidth="1"/>
    <col min="13121" max="13122" width="2.25" style="124" customWidth="1"/>
    <col min="13123" max="13128" width="2.125" style="124" customWidth="1"/>
    <col min="13129" max="13143" width="2.25" style="124" customWidth="1"/>
    <col min="13144" max="13313" width="9" style="124"/>
    <col min="13314" max="13316" width="3" style="124" customWidth="1"/>
    <col min="13317" max="13324" width="2.125" style="124" customWidth="1"/>
    <col min="13325" max="13325" width="2.375" style="124" customWidth="1"/>
    <col min="13326" max="13326" width="2.25" style="124" customWidth="1"/>
    <col min="13327" max="13341" width="2.125" style="124" customWidth="1"/>
    <col min="13342" max="13342" width="2.25" style="124" customWidth="1"/>
    <col min="13343" max="13349" width="2.125" style="124" customWidth="1"/>
    <col min="13350" max="13350" width="2" style="124" customWidth="1"/>
    <col min="13351" max="13354" width="2.125" style="124" customWidth="1"/>
    <col min="13355" max="13355" width="2.25" style="124" customWidth="1"/>
    <col min="13356" max="13361" width="2.625" style="124" customWidth="1"/>
    <col min="13362" max="13362" width="0.875" style="124" customWidth="1"/>
    <col min="13363" max="13363" width="4.125" style="124" customWidth="1"/>
    <col min="13364" max="13371" width="2.625" style="124" customWidth="1"/>
    <col min="13372" max="13374" width="2.125" style="124" customWidth="1"/>
    <col min="13375" max="13375" width="2.25" style="124" customWidth="1"/>
    <col min="13376" max="13376" width="2.125" style="124" customWidth="1"/>
    <col min="13377" max="13378" width="2.25" style="124" customWidth="1"/>
    <col min="13379" max="13384" width="2.125" style="124" customWidth="1"/>
    <col min="13385" max="13399" width="2.25" style="124" customWidth="1"/>
    <col min="13400" max="13569" width="9" style="124"/>
    <col min="13570" max="13572" width="3" style="124" customWidth="1"/>
    <col min="13573" max="13580" width="2.125" style="124" customWidth="1"/>
    <col min="13581" max="13581" width="2.375" style="124" customWidth="1"/>
    <col min="13582" max="13582" width="2.25" style="124" customWidth="1"/>
    <col min="13583" max="13597" width="2.125" style="124" customWidth="1"/>
    <col min="13598" max="13598" width="2.25" style="124" customWidth="1"/>
    <col min="13599" max="13605" width="2.125" style="124" customWidth="1"/>
    <col min="13606" max="13606" width="2" style="124" customWidth="1"/>
    <col min="13607" max="13610" width="2.125" style="124" customWidth="1"/>
    <col min="13611" max="13611" width="2.25" style="124" customWidth="1"/>
    <col min="13612" max="13617" width="2.625" style="124" customWidth="1"/>
    <col min="13618" max="13618" width="0.875" style="124" customWidth="1"/>
    <col min="13619" max="13619" width="4.125" style="124" customWidth="1"/>
    <col min="13620" max="13627" width="2.625" style="124" customWidth="1"/>
    <col min="13628" max="13630" width="2.125" style="124" customWidth="1"/>
    <col min="13631" max="13631" width="2.25" style="124" customWidth="1"/>
    <col min="13632" max="13632" width="2.125" style="124" customWidth="1"/>
    <col min="13633" max="13634" width="2.25" style="124" customWidth="1"/>
    <col min="13635" max="13640" width="2.125" style="124" customWidth="1"/>
    <col min="13641" max="13655" width="2.25" style="124" customWidth="1"/>
    <col min="13656" max="13825" width="9" style="124"/>
    <col min="13826" max="13828" width="3" style="124" customWidth="1"/>
    <col min="13829" max="13836" width="2.125" style="124" customWidth="1"/>
    <col min="13837" max="13837" width="2.375" style="124" customWidth="1"/>
    <col min="13838" max="13838" width="2.25" style="124" customWidth="1"/>
    <col min="13839" max="13853" width="2.125" style="124" customWidth="1"/>
    <col min="13854" max="13854" width="2.25" style="124" customWidth="1"/>
    <col min="13855" max="13861" width="2.125" style="124" customWidth="1"/>
    <col min="13862" max="13862" width="2" style="124" customWidth="1"/>
    <col min="13863" max="13866" width="2.125" style="124" customWidth="1"/>
    <col min="13867" max="13867" width="2.25" style="124" customWidth="1"/>
    <col min="13868" max="13873" width="2.625" style="124" customWidth="1"/>
    <col min="13874" max="13874" width="0.875" style="124" customWidth="1"/>
    <col min="13875" max="13875" width="4.125" style="124" customWidth="1"/>
    <col min="13876" max="13883" width="2.625" style="124" customWidth="1"/>
    <col min="13884" max="13886" width="2.125" style="124" customWidth="1"/>
    <col min="13887" max="13887" width="2.25" style="124" customWidth="1"/>
    <col min="13888" max="13888" width="2.125" style="124" customWidth="1"/>
    <col min="13889" max="13890" width="2.25" style="124" customWidth="1"/>
    <col min="13891" max="13896" width="2.125" style="124" customWidth="1"/>
    <col min="13897" max="13911" width="2.25" style="124" customWidth="1"/>
    <col min="13912" max="14081" width="9" style="124"/>
    <col min="14082" max="14084" width="3" style="124" customWidth="1"/>
    <col min="14085" max="14092" width="2.125" style="124" customWidth="1"/>
    <col min="14093" max="14093" width="2.375" style="124" customWidth="1"/>
    <col min="14094" max="14094" width="2.25" style="124" customWidth="1"/>
    <col min="14095" max="14109" width="2.125" style="124" customWidth="1"/>
    <col min="14110" max="14110" width="2.25" style="124" customWidth="1"/>
    <col min="14111" max="14117" width="2.125" style="124" customWidth="1"/>
    <col min="14118" max="14118" width="2" style="124" customWidth="1"/>
    <col min="14119" max="14122" width="2.125" style="124" customWidth="1"/>
    <col min="14123" max="14123" width="2.25" style="124" customWidth="1"/>
    <col min="14124" max="14129" width="2.625" style="124" customWidth="1"/>
    <col min="14130" max="14130" width="0.875" style="124" customWidth="1"/>
    <col min="14131" max="14131" width="4.125" style="124" customWidth="1"/>
    <col min="14132" max="14139" width="2.625" style="124" customWidth="1"/>
    <col min="14140" max="14142" width="2.125" style="124" customWidth="1"/>
    <col min="14143" max="14143" width="2.25" style="124" customWidth="1"/>
    <col min="14144" max="14144" width="2.125" style="124" customWidth="1"/>
    <col min="14145" max="14146" width="2.25" style="124" customWidth="1"/>
    <col min="14147" max="14152" width="2.125" style="124" customWidth="1"/>
    <col min="14153" max="14167" width="2.25" style="124" customWidth="1"/>
    <col min="14168" max="14337" width="9" style="124"/>
    <col min="14338" max="14340" width="3" style="124" customWidth="1"/>
    <col min="14341" max="14348" width="2.125" style="124" customWidth="1"/>
    <col min="14349" max="14349" width="2.375" style="124" customWidth="1"/>
    <col min="14350" max="14350" width="2.25" style="124" customWidth="1"/>
    <col min="14351" max="14365" width="2.125" style="124" customWidth="1"/>
    <col min="14366" max="14366" width="2.25" style="124" customWidth="1"/>
    <col min="14367" max="14373" width="2.125" style="124" customWidth="1"/>
    <col min="14374" max="14374" width="2" style="124" customWidth="1"/>
    <col min="14375" max="14378" width="2.125" style="124" customWidth="1"/>
    <col min="14379" max="14379" width="2.25" style="124" customWidth="1"/>
    <col min="14380" max="14385" width="2.625" style="124" customWidth="1"/>
    <col min="14386" max="14386" width="0.875" style="124" customWidth="1"/>
    <col min="14387" max="14387" width="4.125" style="124" customWidth="1"/>
    <col min="14388" max="14395" width="2.625" style="124" customWidth="1"/>
    <col min="14396" max="14398" width="2.125" style="124" customWidth="1"/>
    <col min="14399" max="14399" width="2.25" style="124" customWidth="1"/>
    <col min="14400" max="14400" width="2.125" style="124" customWidth="1"/>
    <col min="14401" max="14402" width="2.25" style="124" customWidth="1"/>
    <col min="14403" max="14408" width="2.125" style="124" customWidth="1"/>
    <col min="14409" max="14423" width="2.25" style="124" customWidth="1"/>
    <col min="14424" max="14593" width="9" style="124"/>
    <col min="14594" max="14596" width="3" style="124" customWidth="1"/>
    <col min="14597" max="14604" width="2.125" style="124" customWidth="1"/>
    <col min="14605" max="14605" width="2.375" style="124" customWidth="1"/>
    <col min="14606" max="14606" width="2.25" style="124" customWidth="1"/>
    <col min="14607" max="14621" width="2.125" style="124" customWidth="1"/>
    <col min="14622" max="14622" width="2.25" style="124" customWidth="1"/>
    <col min="14623" max="14629" width="2.125" style="124" customWidth="1"/>
    <col min="14630" max="14630" width="2" style="124" customWidth="1"/>
    <col min="14631" max="14634" width="2.125" style="124" customWidth="1"/>
    <col min="14635" max="14635" width="2.25" style="124" customWidth="1"/>
    <col min="14636" max="14641" width="2.625" style="124" customWidth="1"/>
    <col min="14642" max="14642" width="0.875" style="124" customWidth="1"/>
    <col min="14643" max="14643" width="4.125" style="124" customWidth="1"/>
    <col min="14644" max="14651" width="2.625" style="124" customWidth="1"/>
    <col min="14652" max="14654" width="2.125" style="124" customWidth="1"/>
    <col min="14655" max="14655" width="2.25" style="124" customWidth="1"/>
    <col min="14656" max="14656" width="2.125" style="124" customWidth="1"/>
    <col min="14657" max="14658" width="2.25" style="124" customWidth="1"/>
    <col min="14659" max="14664" width="2.125" style="124" customWidth="1"/>
    <col min="14665" max="14679" width="2.25" style="124" customWidth="1"/>
    <col min="14680" max="14849" width="9" style="124"/>
    <col min="14850" max="14852" width="3" style="124" customWidth="1"/>
    <col min="14853" max="14860" width="2.125" style="124" customWidth="1"/>
    <col min="14861" max="14861" width="2.375" style="124" customWidth="1"/>
    <col min="14862" max="14862" width="2.25" style="124" customWidth="1"/>
    <col min="14863" max="14877" width="2.125" style="124" customWidth="1"/>
    <col min="14878" max="14878" width="2.25" style="124" customWidth="1"/>
    <col min="14879" max="14885" width="2.125" style="124" customWidth="1"/>
    <col min="14886" max="14886" width="2" style="124" customWidth="1"/>
    <col min="14887" max="14890" width="2.125" style="124" customWidth="1"/>
    <col min="14891" max="14891" width="2.25" style="124" customWidth="1"/>
    <col min="14892" max="14897" width="2.625" style="124" customWidth="1"/>
    <col min="14898" max="14898" width="0.875" style="124" customWidth="1"/>
    <col min="14899" max="14899" width="4.125" style="124" customWidth="1"/>
    <col min="14900" max="14907" width="2.625" style="124" customWidth="1"/>
    <col min="14908" max="14910" width="2.125" style="124" customWidth="1"/>
    <col min="14911" max="14911" width="2.25" style="124" customWidth="1"/>
    <col min="14912" max="14912" width="2.125" style="124" customWidth="1"/>
    <col min="14913" max="14914" width="2.25" style="124" customWidth="1"/>
    <col min="14915" max="14920" width="2.125" style="124" customWidth="1"/>
    <col min="14921" max="14935" width="2.25" style="124" customWidth="1"/>
    <col min="14936" max="15105" width="9" style="124"/>
    <col min="15106" max="15108" width="3" style="124" customWidth="1"/>
    <col min="15109" max="15116" width="2.125" style="124" customWidth="1"/>
    <col min="15117" max="15117" width="2.375" style="124" customWidth="1"/>
    <col min="15118" max="15118" width="2.25" style="124" customWidth="1"/>
    <col min="15119" max="15133" width="2.125" style="124" customWidth="1"/>
    <col min="15134" max="15134" width="2.25" style="124" customWidth="1"/>
    <col min="15135" max="15141" width="2.125" style="124" customWidth="1"/>
    <col min="15142" max="15142" width="2" style="124" customWidth="1"/>
    <col min="15143" max="15146" width="2.125" style="124" customWidth="1"/>
    <col min="15147" max="15147" width="2.25" style="124" customWidth="1"/>
    <col min="15148" max="15153" width="2.625" style="124" customWidth="1"/>
    <col min="15154" max="15154" width="0.875" style="124" customWidth="1"/>
    <col min="15155" max="15155" width="4.125" style="124" customWidth="1"/>
    <col min="15156" max="15163" width="2.625" style="124" customWidth="1"/>
    <col min="15164" max="15166" width="2.125" style="124" customWidth="1"/>
    <col min="15167" max="15167" width="2.25" style="124" customWidth="1"/>
    <col min="15168" max="15168" width="2.125" style="124" customWidth="1"/>
    <col min="15169" max="15170" width="2.25" style="124" customWidth="1"/>
    <col min="15171" max="15176" width="2.125" style="124" customWidth="1"/>
    <col min="15177" max="15191" width="2.25" style="124" customWidth="1"/>
    <col min="15192" max="15361" width="9" style="124"/>
    <col min="15362" max="15364" width="3" style="124" customWidth="1"/>
    <col min="15365" max="15372" width="2.125" style="124" customWidth="1"/>
    <col min="15373" max="15373" width="2.375" style="124" customWidth="1"/>
    <col min="15374" max="15374" width="2.25" style="124" customWidth="1"/>
    <col min="15375" max="15389" width="2.125" style="124" customWidth="1"/>
    <col min="15390" max="15390" width="2.25" style="124" customWidth="1"/>
    <col min="15391" max="15397" width="2.125" style="124" customWidth="1"/>
    <col min="15398" max="15398" width="2" style="124" customWidth="1"/>
    <col min="15399" max="15402" width="2.125" style="124" customWidth="1"/>
    <col min="15403" max="15403" width="2.25" style="124" customWidth="1"/>
    <col min="15404" max="15409" width="2.625" style="124" customWidth="1"/>
    <col min="15410" max="15410" width="0.875" style="124" customWidth="1"/>
    <col min="15411" max="15411" width="4.125" style="124" customWidth="1"/>
    <col min="15412" max="15419" width="2.625" style="124" customWidth="1"/>
    <col min="15420" max="15422" width="2.125" style="124" customWidth="1"/>
    <col min="15423" max="15423" width="2.25" style="124" customWidth="1"/>
    <col min="15424" max="15424" width="2.125" style="124" customWidth="1"/>
    <col min="15425" max="15426" width="2.25" style="124" customWidth="1"/>
    <col min="15427" max="15432" width="2.125" style="124" customWidth="1"/>
    <col min="15433" max="15447" width="2.25" style="124" customWidth="1"/>
    <col min="15448" max="15617" width="9" style="124"/>
    <col min="15618" max="15620" width="3" style="124" customWidth="1"/>
    <col min="15621" max="15628" width="2.125" style="124" customWidth="1"/>
    <col min="15629" max="15629" width="2.375" style="124" customWidth="1"/>
    <col min="15630" max="15630" width="2.25" style="124" customWidth="1"/>
    <col min="15631" max="15645" width="2.125" style="124" customWidth="1"/>
    <col min="15646" max="15646" width="2.25" style="124" customWidth="1"/>
    <col min="15647" max="15653" width="2.125" style="124" customWidth="1"/>
    <col min="15654" max="15654" width="2" style="124" customWidth="1"/>
    <col min="15655" max="15658" width="2.125" style="124" customWidth="1"/>
    <col min="15659" max="15659" width="2.25" style="124" customWidth="1"/>
    <col min="15660" max="15665" width="2.625" style="124" customWidth="1"/>
    <col min="15666" max="15666" width="0.875" style="124" customWidth="1"/>
    <col min="15667" max="15667" width="4.125" style="124" customWidth="1"/>
    <col min="15668" max="15675" width="2.625" style="124" customWidth="1"/>
    <col min="15676" max="15678" width="2.125" style="124" customWidth="1"/>
    <col min="15679" max="15679" width="2.25" style="124" customWidth="1"/>
    <col min="15680" max="15680" width="2.125" style="124" customWidth="1"/>
    <col min="15681" max="15682" width="2.25" style="124" customWidth="1"/>
    <col min="15683" max="15688" width="2.125" style="124" customWidth="1"/>
    <col min="15689" max="15703" width="2.25" style="124" customWidth="1"/>
    <col min="15704" max="15873" width="9" style="124"/>
    <col min="15874" max="15876" width="3" style="124" customWidth="1"/>
    <col min="15877" max="15884" width="2.125" style="124" customWidth="1"/>
    <col min="15885" max="15885" width="2.375" style="124" customWidth="1"/>
    <col min="15886" max="15886" width="2.25" style="124" customWidth="1"/>
    <col min="15887" max="15901" width="2.125" style="124" customWidth="1"/>
    <col min="15902" max="15902" width="2.25" style="124" customWidth="1"/>
    <col min="15903" max="15909" width="2.125" style="124" customWidth="1"/>
    <col min="15910" max="15910" width="2" style="124" customWidth="1"/>
    <col min="15911" max="15914" width="2.125" style="124" customWidth="1"/>
    <col min="15915" max="15915" width="2.25" style="124" customWidth="1"/>
    <col min="15916" max="15921" width="2.625" style="124" customWidth="1"/>
    <col min="15922" max="15922" width="0.875" style="124" customWidth="1"/>
    <col min="15923" max="15923" width="4.125" style="124" customWidth="1"/>
    <col min="15924" max="15931" width="2.625" style="124" customWidth="1"/>
    <col min="15932" max="15934" width="2.125" style="124" customWidth="1"/>
    <col min="15935" max="15935" width="2.25" style="124" customWidth="1"/>
    <col min="15936" max="15936" width="2.125" style="124" customWidth="1"/>
    <col min="15937" max="15938" width="2.25" style="124" customWidth="1"/>
    <col min="15939" max="15944" width="2.125" style="124" customWidth="1"/>
    <col min="15945" max="15959" width="2.25" style="124" customWidth="1"/>
    <col min="15960" max="16129" width="9" style="124"/>
    <col min="16130" max="16132" width="3" style="124" customWidth="1"/>
    <col min="16133" max="16140" width="2.125" style="124" customWidth="1"/>
    <col min="16141" max="16141" width="2.375" style="124" customWidth="1"/>
    <col min="16142" max="16142" width="2.25" style="124" customWidth="1"/>
    <col min="16143" max="16157" width="2.125" style="124" customWidth="1"/>
    <col min="16158" max="16158" width="2.25" style="124" customWidth="1"/>
    <col min="16159" max="16165" width="2.125" style="124" customWidth="1"/>
    <col min="16166" max="16166" width="2" style="124" customWidth="1"/>
    <col min="16167" max="16170" width="2.125" style="124" customWidth="1"/>
    <col min="16171" max="16171" width="2.25" style="124" customWidth="1"/>
    <col min="16172" max="16177" width="2.625" style="124" customWidth="1"/>
    <col min="16178" max="16178" width="0.875" style="124" customWidth="1"/>
    <col min="16179" max="16179" width="4.125" style="124" customWidth="1"/>
    <col min="16180" max="16187" width="2.625" style="124" customWidth="1"/>
    <col min="16188" max="16190" width="2.125" style="124" customWidth="1"/>
    <col min="16191" max="16191" width="2.25" style="124" customWidth="1"/>
    <col min="16192" max="16192" width="2.125" style="124" customWidth="1"/>
    <col min="16193" max="16194" width="2.25" style="124" customWidth="1"/>
    <col min="16195" max="16200" width="2.125" style="124" customWidth="1"/>
    <col min="16201" max="16215" width="2.25" style="124" customWidth="1"/>
    <col min="16216" max="16384" width="9" style="124"/>
  </cols>
  <sheetData>
    <row r="1" spans="1:86" ht="28.5" x14ac:dyDescent="0.2">
      <c r="A1" s="125"/>
      <c r="B1" s="126" t="s">
        <v>86</v>
      </c>
      <c r="C1" s="127" t="s">
        <v>87</v>
      </c>
      <c r="D1" s="128" t="s">
        <v>88</v>
      </c>
      <c r="E1" s="129"/>
      <c r="F1" s="130"/>
      <c r="G1" s="319" t="str">
        <f>BI実計情報!B3</f>
        <v/>
      </c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131"/>
      <c r="AC1" s="132"/>
      <c r="AD1" s="133"/>
      <c r="AE1" s="134"/>
      <c r="AF1" s="132"/>
      <c r="AG1" s="132"/>
      <c r="AH1" s="132"/>
      <c r="AI1" s="320" t="s">
        <v>89</v>
      </c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132"/>
      <c r="BS1" s="132"/>
      <c r="BT1" s="133"/>
    </row>
    <row r="2" spans="1:86" ht="18.75" x14ac:dyDescent="0.15">
      <c r="B2" s="135"/>
      <c r="C2" s="136"/>
      <c r="D2" s="137"/>
      <c r="E2" s="138" t="s">
        <v>90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  <c r="AD2" s="142"/>
      <c r="AE2" s="276" t="s">
        <v>91</v>
      </c>
      <c r="AF2" s="277"/>
      <c r="AG2" s="277"/>
      <c r="AH2" s="277"/>
      <c r="AI2" s="277"/>
      <c r="AJ2" s="277"/>
      <c r="AK2" s="277"/>
      <c r="AL2" s="277"/>
      <c r="AM2" s="277"/>
      <c r="AN2" s="143"/>
      <c r="AO2" s="144"/>
      <c r="AP2" s="144"/>
      <c r="AQ2" s="145"/>
      <c r="AR2" s="276" t="s">
        <v>92</v>
      </c>
      <c r="AS2" s="277"/>
      <c r="AT2" s="277"/>
      <c r="AU2" s="277"/>
      <c r="AV2" s="277"/>
      <c r="AW2" s="277"/>
      <c r="AX2" s="277"/>
      <c r="AY2" s="144"/>
      <c r="AZ2" s="146"/>
      <c r="BA2" s="295" t="s">
        <v>93</v>
      </c>
      <c r="BB2" s="295"/>
      <c r="BC2" s="295"/>
      <c r="BD2" s="295"/>
      <c r="BE2" s="295"/>
      <c r="BF2" s="295"/>
      <c r="BG2" s="295"/>
      <c r="BH2" s="295"/>
      <c r="BI2" s="147"/>
      <c r="BJ2" s="289" t="s">
        <v>94</v>
      </c>
      <c r="BK2" s="295"/>
      <c r="BL2" s="295"/>
      <c r="BM2" s="295"/>
      <c r="BN2" s="295"/>
      <c r="BO2" s="295"/>
      <c r="BP2" s="148"/>
      <c r="BQ2" s="148"/>
      <c r="BR2" s="148"/>
      <c r="BS2" s="148"/>
      <c r="BT2" s="149"/>
    </row>
    <row r="3" spans="1:86" ht="15" x14ac:dyDescent="0.15">
      <c r="B3" s="150"/>
      <c r="C3" s="151" t="s">
        <v>95</v>
      </c>
      <c r="D3" s="152"/>
      <c r="E3" s="153"/>
      <c r="F3" s="154"/>
      <c r="G3" s="154"/>
      <c r="H3" s="154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155"/>
      <c r="AE3" s="309" t="str">
        <f>BI実計情報!AP3</f>
        <v>3PQZ1AV0096</v>
      </c>
      <c r="AF3" s="310"/>
      <c r="AG3" s="310"/>
      <c r="AH3" s="310"/>
      <c r="AI3" s="310"/>
      <c r="AJ3" s="310"/>
      <c r="AK3" s="310"/>
      <c r="AL3" s="310"/>
      <c r="AM3" s="310"/>
      <c r="AN3" s="310"/>
      <c r="AO3" s="317"/>
      <c r="AP3" s="317"/>
      <c r="AQ3" s="318"/>
      <c r="AR3" s="314" t="s">
        <v>96</v>
      </c>
      <c r="AS3" s="315"/>
      <c r="AT3" s="315"/>
      <c r="AU3" s="315"/>
      <c r="AV3" s="315"/>
      <c r="AW3" s="315"/>
      <c r="AX3" s="315"/>
      <c r="AY3" s="316"/>
      <c r="AZ3" s="159"/>
      <c r="BA3" s="151"/>
      <c r="BB3" s="151"/>
      <c r="BC3" s="151"/>
      <c r="BD3" s="151"/>
      <c r="BE3" s="151"/>
      <c r="BF3" s="151"/>
      <c r="BG3" s="151"/>
      <c r="BH3" s="151"/>
      <c r="BI3" s="152"/>
      <c r="BJ3" s="293" t="s">
        <v>96</v>
      </c>
      <c r="BK3" s="296"/>
      <c r="BL3" s="296"/>
      <c r="BM3" s="296"/>
      <c r="BN3" s="296"/>
      <c r="BO3" s="296"/>
      <c r="BP3" s="296"/>
      <c r="BQ3" s="296"/>
      <c r="BR3" s="296"/>
      <c r="BS3" s="296"/>
      <c r="BT3" s="294"/>
    </row>
    <row r="4" spans="1:86" ht="15" x14ac:dyDescent="0.15">
      <c r="B4" s="150"/>
      <c r="C4" s="151"/>
      <c r="D4" s="152"/>
      <c r="E4" s="153"/>
      <c r="F4" s="154"/>
      <c r="G4" s="154"/>
      <c r="H4" s="160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155"/>
      <c r="AE4" s="276" t="s">
        <v>97</v>
      </c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8"/>
      <c r="AR4" s="276" t="s">
        <v>98</v>
      </c>
      <c r="AS4" s="277"/>
      <c r="AT4" s="277"/>
      <c r="AU4" s="277"/>
      <c r="AV4" s="277"/>
      <c r="AW4" s="277"/>
      <c r="AX4" s="277"/>
      <c r="AY4" s="161"/>
      <c r="AZ4" s="162"/>
      <c r="BA4" s="151"/>
      <c r="BB4" s="151"/>
      <c r="BC4" s="151"/>
      <c r="BD4" s="151"/>
      <c r="BE4" s="151"/>
      <c r="BF4" s="151"/>
      <c r="BG4" s="151"/>
      <c r="BH4" s="151"/>
      <c r="BI4" s="152"/>
      <c r="BJ4" s="289" t="s">
        <v>99</v>
      </c>
      <c r="BK4" s="295"/>
      <c r="BL4" s="295"/>
      <c r="BM4" s="295"/>
      <c r="BN4" s="295"/>
      <c r="BO4" s="295"/>
      <c r="BP4" s="295"/>
      <c r="BQ4" s="295"/>
      <c r="BR4" s="295"/>
      <c r="BS4" s="151"/>
      <c r="BT4" s="152"/>
    </row>
    <row r="5" spans="1:86" ht="15" customHeight="1" x14ac:dyDescent="0.15">
      <c r="B5" s="150"/>
      <c r="C5" s="151" t="s">
        <v>100</v>
      </c>
      <c r="D5" s="152"/>
      <c r="E5" s="153"/>
      <c r="F5" s="154"/>
      <c r="G5" s="154"/>
      <c r="H5" s="163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164"/>
      <c r="Y5" s="164"/>
      <c r="Z5" s="165"/>
      <c r="AA5" s="165"/>
      <c r="AB5" s="154"/>
      <c r="AC5" s="154"/>
      <c r="AD5" s="155"/>
      <c r="AE5" s="309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1"/>
      <c r="AR5" s="156"/>
      <c r="AS5" s="157"/>
      <c r="AT5" s="157"/>
      <c r="AU5" s="157"/>
      <c r="AV5" s="157"/>
      <c r="AW5" s="157"/>
      <c r="AX5" s="157"/>
      <c r="AY5" s="158"/>
      <c r="AZ5" s="162"/>
      <c r="BA5" s="151"/>
      <c r="BB5" s="151"/>
      <c r="BC5" s="151"/>
      <c r="BD5" s="151"/>
      <c r="BE5" s="151"/>
      <c r="BF5" s="151"/>
      <c r="BG5" s="151"/>
      <c r="BH5" s="151"/>
      <c r="BI5" s="152"/>
      <c r="BJ5" s="293" t="s">
        <v>96</v>
      </c>
      <c r="BK5" s="296"/>
      <c r="BL5" s="296"/>
      <c r="BM5" s="296"/>
      <c r="BN5" s="296"/>
      <c r="BO5" s="296"/>
      <c r="BP5" s="296"/>
      <c r="BQ5" s="296"/>
      <c r="BR5" s="296"/>
      <c r="BS5" s="296"/>
      <c r="BT5" s="294"/>
    </row>
    <row r="6" spans="1:86" ht="18.75" x14ac:dyDescent="0.4">
      <c r="B6" s="150"/>
      <c r="C6" s="151"/>
      <c r="D6" s="152"/>
      <c r="E6" s="153"/>
      <c r="F6" s="154"/>
      <c r="G6" s="154"/>
      <c r="H6" s="154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164"/>
      <c r="Y6" s="164"/>
      <c r="Z6" s="166"/>
      <c r="AA6" s="166"/>
      <c r="AB6" s="154"/>
      <c r="AC6" s="154"/>
      <c r="AD6" s="155"/>
      <c r="AE6" s="276" t="s">
        <v>101</v>
      </c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8"/>
      <c r="AR6" s="276" t="s">
        <v>102</v>
      </c>
      <c r="AS6" s="277"/>
      <c r="AT6" s="277"/>
      <c r="AU6" s="277"/>
      <c r="AV6" s="277"/>
      <c r="AW6" s="277"/>
      <c r="AX6" s="277"/>
      <c r="AY6" s="161"/>
      <c r="AZ6" s="162"/>
      <c r="BA6" s="151"/>
      <c r="BB6" s="151"/>
      <c r="BC6" s="151"/>
      <c r="BD6" s="151"/>
      <c r="BE6" s="151"/>
      <c r="BF6" s="151"/>
      <c r="BG6" s="151"/>
      <c r="BH6" s="151"/>
      <c r="BI6" s="152"/>
      <c r="BJ6" s="289" t="s">
        <v>103</v>
      </c>
      <c r="BK6" s="295"/>
      <c r="BL6" s="295"/>
      <c r="BM6" s="295"/>
      <c r="BN6" s="295"/>
      <c r="BO6" s="151"/>
      <c r="BP6" s="151"/>
      <c r="BQ6" s="151"/>
      <c r="BR6" s="151"/>
      <c r="BS6" s="151"/>
      <c r="BT6" s="152"/>
    </row>
    <row r="7" spans="1:86" ht="18.75" x14ac:dyDescent="0.4">
      <c r="B7" s="150"/>
      <c r="C7" s="151" t="s">
        <v>104</v>
      </c>
      <c r="D7" s="152"/>
      <c r="E7" s="153"/>
      <c r="F7" s="154"/>
      <c r="G7" s="154"/>
      <c r="H7" s="154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166"/>
      <c r="Y7" s="166"/>
      <c r="Z7" s="166"/>
      <c r="AA7" s="166"/>
      <c r="AB7" s="154"/>
      <c r="AC7" s="154"/>
      <c r="AD7" s="155"/>
      <c r="AE7" s="309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1"/>
      <c r="AR7" s="167"/>
      <c r="AS7" s="168"/>
      <c r="AT7" s="157"/>
      <c r="AU7" s="157"/>
      <c r="AV7" s="157"/>
      <c r="AW7" s="157"/>
      <c r="AX7" s="157"/>
      <c r="AY7" s="158"/>
      <c r="AZ7" s="162"/>
      <c r="BA7" s="151"/>
      <c r="BB7" s="151"/>
      <c r="BC7" s="151"/>
      <c r="BD7" s="151"/>
      <c r="BE7" s="151"/>
      <c r="BF7" s="151"/>
      <c r="BG7" s="151"/>
      <c r="BH7" s="151"/>
      <c r="BI7" s="152"/>
      <c r="BJ7" s="293" t="s">
        <v>96</v>
      </c>
      <c r="BK7" s="296"/>
      <c r="BL7" s="296"/>
      <c r="BM7" s="296"/>
      <c r="BN7" s="296"/>
      <c r="BO7" s="296"/>
      <c r="BP7" s="296"/>
      <c r="BQ7" s="296"/>
      <c r="BR7" s="296"/>
      <c r="BS7" s="296"/>
      <c r="BT7" s="294"/>
    </row>
    <row r="8" spans="1:86" ht="15" x14ac:dyDescent="0.15">
      <c r="B8" s="150"/>
      <c r="C8" s="151"/>
      <c r="D8" s="152"/>
      <c r="E8" s="153"/>
      <c r="F8" s="154"/>
      <c r="G8" s="154"/>
      <c r="H8" s="154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154"/>
      <c r="Y8" s="154"/>
      <c r="Z8" s="154"/>
      <c r="AA8" s="154"/>
      <c r="AB8" s="154"/>
      <c r="AC8" s="154"/>
      <c r="AD8" s="155"/>
      <c r="AE8" s="276" t="s">
        <v>105</v>
      </c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8"/>
      <c r="AR8" s="276" t="s">
        <v>106</v>
      </c>
      <c r="AS8" s="277"/>
      <c r="AT8" s="277"/>
      <c r="AU8" s="277"/>
      <c r="AV8" s="277"/>
      <c r="AW8" s="277"/>
      <c r="AX8" s="277"/>
      <c r="AY8" s="161"/>
      <c r="AZ8" s="162"/>
      <c r="BA8" s="151"/>
      <c r="BB8" s="151"/>
      <c r="BC8" s="151"/>
      <c r="BD8" s="151"/>
      <c r="BE8" s="151"/>
      <c r="BF8" s="151"/>
      <c r="BG8" s="151"/>
      <c r="BH8" s="151"/>
      <c r="BI8" s="152"/>
      <c r="BJ8" s="289" t="s">
        <v>107</v>
      </c>
      <c r="BK8" s="295"/>
      <c r="BL8" s="295"/>
      <c r="BM8" s="295"/>
      <c r="BN8" s="295"/>
      <c r="BO8" s="295"/>
      <c r="BP8" s="295"/>
      <c r="BQ8" s="295"/>
      <c r="BR8" s="151"/>
      <c r="BS8" s="151"/>
      <c r="BT8" s="152"/>
    </row>
    <row r="9" spans="1:86" ht="15" customHeight="1" x14ac:dyDescent="0.15">
      <c r="B9" s="169"/>
      <c r="C9" s="170"/>
      <c r="D9" s="171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54"/>
      <c r="AB9" s="154"/>
      <c r="AC9" s="154"/>
      <c r="AD9" s="155"/>
      <c r="AE9" s="302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4"/>
      <c r="AR9" s="157"/>
      <c r="AS9" s="157"/>
      <c r="AT9" s="157"/>
      <c r="AU9" s="157"/>
      <c r="AV9" s="157"/>
      <c r="AW9" s="157"/>
      <c r="AX9" s="157"/>
      <c r="AY9" s="157"/>
      <c r="AZ9" s="174"/>
      <c r="BA9" s="170"/>
      <c r="BB9" s="170"/>
      <c r="BC9" s="170"/>
      <c r="BD9" s="170"/>
      <c r="BE9" s="170"/>
      <c r="BF9" s="170"/>
      <c r="BG9" s="170"/>
      <c r="BH9" s="170"/>
      <c r="BI9" s="171"/>
      <c r="BJ9" s="293" t="s">
        <v>96</v>
      </c>
      <c r="BK9" s="296"/>
      <c r="BL9" s="296"/>
      <c r="BM9" s="296"/>
      <c r="BN9" s="296"/>
      <c r="BO9" s="296"/>
      <c r="BP9" s="296"/>
      <c r="BQ9" s="296"/>
      <c r="BR9" s="296"/>
      <c r="BS9" s="296"/>
      <c r="BT9" s="294"/>
    </row>
    <row r="10" spans="1:86" ht="15" x14ac:dyDescent="0.15">
      <c r="B10" s="298" t="s">
        <v>108</v>
      </c>
      <c r="C10" s="274"/>
      <c r="D10" s="274"/>
      <c r="E10" s="274"/>
      <c r="F10" s="275"/>
      <c r="G10" s="298" t="s">
        <v>109</v>
      </c>
      <c r="H10" s="274"/>
      <c r="I10" s="274"/>
      <c r="J10" s="274"/>
      <c r="K10" s="274"/>
      <c r="L10" s="274"/>
      <c r="M10" s="275"/>
      <c r="N10" s="298" t="s">
        <v>110</v>
      </c>
      <c r="O10" s="274"/>
      <c r="P10" s="274"/>
      <c r="Q10" s="274"/>
      <c r="R10" s="274"/>
      <c r="S10" s="274"/>
      <c r="T10" s="275"/>
      <c r="U10" s="298" t="s">
        <v>111</v>
      </c>
      <c r="V10" s="274"/>
      <c r="W10" s="274"/>
      <c r="X10" s="274"/>
      <c r="Y10" s="274"/>
      <c r="Z10" s="275"/>
      <c r="AA10" s="298" t="s">
        <v>112</v>
      </c>
      <c r="AB10" s="274"/>
      <c r="AC10" s="274"/>
      <c r="AD10" s="274"/>
      <c r="AE10" s="274"/>
      <c r="AF10" s="275"/>
      <c r="AG10" s="298" t="s">
        <v>113</v>
      </c>
      <c r="AH10" s="274"/>
      <c r="AI10" s="274"/>
      <c r="AJ10" s="274"/>
      <c r="AK10" s="274"/>
      <c r="AL10" s="274"/>
      <c r="AM10" s="274"/>
      <c r="AN10" s="275"/>
      <c r="AO10" s="305" t="s">
        <v>114</v>
      </c>
      <c r="AP10" s="306"/>
      <c r="AQ10" s="306"/>
      <c r="AR10" s="306"/>
      <c r="AS10" s="306"/>
      <c r="AT10" s="307"/>
      <c r="AU10" s="298" t="s">
        <v>105</v>
      </c>
      <c r="AV10" s="274"/>
      <c r="AW10" s="274"/>
      <c r="AX10" s="274"/>
      <c r="AY10" s="274"/>
      <c r="AZ10" s="275"/>
      <c r="BA10" s="298" t="s">
        <v>115</v>
      </c>
      <c r="BB10" s="274"/>
      <c r="BC10" s="274"/>
      <c r="BD10" s="274"/>
      <c r="BE10" s="274"/>
      <c r="BF10" s="274"/>
      <c r="BG10" s="274"/>
      <c r="BH10" s="274"/>
      <c r="BI10" s="274"/>
      <c r="BJ10" s="274"/>
      <c r="BK10" s="275"/>
      <c r="BL10" s="289" t="s">
        <v>116</v>
      </c>
      <c r="BM10" s="295"/>
      <c r="BN10" s="295"/>
      <c r="BO10" s="148"/>
      <c r="BP10" s="148"/>
      <c r="BQ10" s="148"/>
      <c r="BR10" s="148"/>
      <c r="BS10" s="148"/>
      <c r="BT10" s="149"/>
    </row>
    <row r="11" spans="1:86" ht="15" x14ac:dyDescent="0.15">
      <c r="B11" s="175"/>
      <c r="C11" s="176"/>
      <c r="D11" s="176"/>
      <c r="E11" s="176"/>
      <c r="F11" s="177"/>
      <c r="G11" s="175"/>
      <c r="H11" s="176"/>
      <c r="I11" s="176"/>
      <c r="J11" s="176"/>
      <c r="K11" s="176"/>
      <c r="L11" s="176"/>
      <c r="M11" s="177"/>
      <c r="N11" s="298" t="s">
        <v>96</v>
      </c>
      <c r="O11" s="274"/>
      <c r="P11" s="274"/>
      <c r="Q11" s="274"/>
      <c r="R11" s="274"/>
      <c r="S11" s="274"/>
      <c r="T11" s="275"/>
      <c r="AA11" s="175"/>
      <c r="AB11" s="176"/>
      <c r="AC11" s="176"/>
      <c r="AD11" s="176"/>
      <c r="AE11" s="176"/>
      <c r="AF11" s="177"/>
      <c r="AG11" s="175"/>
      <c r="AH11" s="176"/>
      <c r="AI11" s="176"/>
      <c r="AJ11" s="176"/>
      <c r="AK11" s="176"/>
      <c r="AL11" s="176"/>
      <c r="AM11" s="176"/>
      <c r="AN11" s="177"/>
      <c r="AO11" s="175"/>
      <c r="AP11" s="176"/>
      <c r="AQ11" s="176"/>
      <c r="AR11" s="176"/>
      <c r="AS11" s="176"/>
      <c r="AT11" s="177"/>
      <c r="AU11" s="175"/>
      <c r="AV11" s="176"/>
      <c r="AW11" s="176"/>
      <c r="AX11" s="176"/>
      <c r="AY11" s="176"/>
      <c r="AZ11" s="178"/>
      <c r="BA11" s="298" t="s">
        <v>117</v>
      </c>
      <c r="BB11" s="274"/>
      <c r="BC11" s="274"/>
      <c r="BD11" s="274"/>
      <c r="BE11" s="274"/>
      <c r="BF11" s="274"/>
      <c r="BG11" s="274"/>
      <c r="BH11" s="274"/>
      <c r="BI11" s="274"/>
      <c r="BJ11" s="274"/>
      <c r="BK11" s="275"/>
      <c r="BL11" s="169"/>
      <c r="BM11" s="170"/>
      <c r="BN11" s="170"/>
      <c r="BO11" s="170"/>
      <c r="BP11" s="170"/>
      <c r="BQ11" s="170"/>
      <c r="BR11" s="170"/>
      <c r="BS11" s="170"/>
      <c r="BT11" s="171"/>
    </row>
    <row r="12" spans="1:86" ht="15" x14ac:dyDescent="0.15">
      <c r="B12" s="289" t="s">
        <v>118</v>
      </c>
      <c r="C12" s="290"/>
      <c r="D12" s="289" t="s">
        <v>119</v>
      </c>
      <c r="E12" s="295"/>
      <c r="F12" s="295"/>
      <c r="G12" s="295"/>
      <c r="H12" s="295"/>
      <c r="I12" s="295"/>
      <c r="J12" s="295"/>
      <c r="K12" s="295"/>
      <c r="L12" s="295"/>
      <c r="M12" s="290"/>
      <c r="N12" s="289" t="s">
        <v>120</v>
      </c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0"/>
      <c r="AA12" s="289" t="s">
        <v>121</v>
      </c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0"/>
      <c r="AN12" s="289" t="s">
        <v>122</v>
      </c>
      <c r="AO12" s="295"/>
      <c r="AP12" s="295"/>
      <c r="AQ12" s="290"/>
      <c r="AR12" s="289" t="s">
        <v>4</v>
      </c>
      <c r="AS12" s="295"/>
      <c r="AT12" s="295"/>
      <c r="AU12" s="290"/>
      <c r="AV12" s="289" t="s">
        <v>5</v>
      </c>
      <c r="AW12" s="295"/>
      <c r="AX12" s="290"/>
      <c r="AY12" s="289" t="s">
        <v>6</v>
      </c>
      <c r="AZ12" s="295"/>
      <c r="BA12" s="290"/>
      <c r="BB12" s="289" t="s">
        <v>7</v>
      </c>
      <c r="BC12" s="295"/>
      <c r="BD12" s="295"/>
      <c r="BE12" s="295"/>
      <c r="BF12" s="295"/>
      <c r="BG12" s="295"/>
      <c r="BH12" s="290"/>
      <c r="BI12" s="289" t="s">
        <v>123</v>
      </c>
      <c r="BJ12" s="295"/>
      <c r="BK12" s="295"/>
      <c r="BL12" s="295"/>
      <c r="BM12" s="295"/>
      <c r="BN12" s="290"/>
      <c r="BO12" s="289" t="s">
        <v>124</v>
      </c>
      <c r="BP12" s="295"/>
      <c r="BQ12" s="295"/>
      <c r="BR12" s="295"/>
      <c r="BS12" s="295"/>
      <c r="BT12" s="290"/>
      <c r="BU12" s="297"/>
    </row>
    <row r="13" spans="1:86" ht="15" x14ac:dyDescent="0.15">
      <c r="B13" s="293"/>
      <c r="C13" s="294"/>
      <c r="D13" s="293"/>
      <c r="E13" s="296"/>
      <c r="F13" s="296"/>
      <c r="G13" s="296"/>
      <c r="H13" s="296"/>
      <c r="I13" s="296"/>
      <c r="J13" s="296"/>
      <c r="K13" s="296"/>
      <c r="L13" s="296"/>
      <c r="M13" s="294"/>
      <c r="N13" s="293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4"/>
      <c r="AA13" s="299" t="s">
        <v>125</v>
      </c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1"/>
      <c r="AN13" s="293"/>
      <c r="AO13" s="296"/>
      <c r="AP13" s="296"/>
      <c r="AQ13" s="294"/>
      <c r="AR13" s="293"/>
      <c r="AS13" s="296"/>
      <c r="AT13" s="296"/>
      <c r="AU13" s="294"/>
      <c r="AV13" s="293"/>
      <c r="AW13" s="296"/>
      <c r="AX13" s="294"/>
      <c r="AY13" s="293"/>
      <c r="AZ13" s="296"/>
      <c r="BA13" s="294"/>
      <c r="BB13" s="293"/>
      <c r="BC13" s="296"/>
      <c r="BD13" s="296"/>
      <c r="BE13" s="296"/>
      <c r="BF13" s="296"/>
      <c r="BG13" s="296"/>
      <c r="BH13" s="294"/>
      <c r="BI13" s="293"/>
      <c r="BJ13" s="296"/>
      <c r="BK13" s="296"/>
      <c r="BL13" s="296"/>
      <c r="BM13" s="296"/>
      <c r="BN13" s="294"/>
      <c r="BO13" s="293"/>
      <c r="BP13" s="296"/>
      <c r="BQ13" s="296"/>
      <c r="BR13" s="296"/>
      <c r="BS13" s="296"/>
      <c r="BT13" s="294"/>
      <c r="BU13" s="297"/>
    </row>
    <row r="14" spans="1:86" ht="26.25" customHeight="1" x14ac:dyDescent="0.15">
      <c r="B14" s="266"/>
      <c r="C14" s="267"/>
      <c r="D14" s="256"/>
      <c r="E14" s="257"/>
      <c r="F14" s="257"/>
      <c r="G14" s="257"/>
      <c r="H14" s="257"/>
      <c r="I14" s="257"/>
      <c r="J14" s="257"/>
      <c r="K14" s="257"/>
      <c r="L14" s="257"/>
      <c r="M14" s="258"/>
      <c r="N14" s="268" t="str">
        <f>BI実計情報!AK3</f>
        <v>樹脂パレット</v>
      </c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70"/>
      <c r="AA14" s="271" t="str">
        <f>BI実計情報!AL3</f>
        <v>仕様書のとおり</v>
      </c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3"/>
      <c r="AN14" s="256"/>
      <c r="AO14" s="257"/>
      <c r="AP14" s="257"/>
      <c r="AQ14" s="258"/>
      <c r="AR14" s="265" t="str">
        <f>BI実計情報!AR3</f>
        <v>SH</v>
      </c>
      <c r="AS14" s="263"/>
      <c r="AT14" s="263"/>
      <c r="AU14" s="264"/>
      <c r="AV14" s="262">
        <f>BI実計情報!AM3</f>
        <v>15</v>
      </c>
      <c r="AW14" s="263"/>
      <c r="AX14" s="264"/>
      <c r="AY14" s="250">
        <f>BI実計情報!AU3</f>
        <v>100</v>
      </c>
      <c r="AZ14" s="251"/>
      <c r="BA14" s="252"/>
      <c r="BB14" s="253">
        <f>AV14*AY14</f>
        <v>1500</v>
      </c>
      <c r="BC14" s="254"/>
      <c r="BD14" s="254"/>
      <c r="BE14" s="254"/>
      <c r="BF14" s="254"/>
      <c r="BG14" s="254"/>
      <c r="BH14" s="255"/>
      <c r="BI14" s="256"/>
      <c r="BJ14" s="257"/>
      <c r="BK14" s="257"/>
      <c r="BL14" s="257"/>
      <c r="BM14" s="257"/>
      <c r="BN14" s="258"/>
      <c r="BO14" s="256"/>
      <c r="BP14" s="257"/>
      <c r="BQ14" s="257"/>
      <c r="BR14" s="257"/>
      <c r="BS14" s="257"/>
      <c r="BT14" s="258"/>
      <c r="BV14" s="247" t="s">
        <v>40</v>
      </c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9"/>
    </row>
    <row r="15" spans="1:86" ht="26.25" customHeight="1" x14ac:dyDescent="0.15">
      <c r="B15" s="266"/>
      <c r="C15" s="267"/>
      <c r="D15" s="256"/>
      <c r="E15" s="257"/>
      <c r="F15" s="257"/>
      <c r="G15" s="257"/>
      <c r="H15" s="257"/>
      <c r="I15" s="257"/>
      <c r="J15" s="257"/>
      <c r="K15" s="257"/>
      <c r="L15" s="257"/>
      <c r="M15" s="258"/>
      <c r="N15" s="268" t="str">
        <f>BI実計情報!AK4</f>
        <v>エアーホース用カプラー</v>
      </c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70"/>
      <c r="AA15" s="271" t="str">
        <f>BI実計情報!AL4</f>
        <v>仕様書のとおり</v>
      </c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3"/>
      <c r="AN15" s="256"/>
      <c r="AO15" s="257"/>
      <c r="AP15" s="257"/>
      <c r="AQ15" s="258"/>
      <c r="AR15" s="265" t="str">
        <f>BI実計情報!AR4</f>
        <v>ST</v>
      </c>
      <c r="AS15" s="263"/>
      <c r="AT15" s="263"/>
      <c r="AU15" s="264"/>
      <c r="AV15" s="262">
        <f>BI実計情報!AM4</f>
        <v>10</v>
      </c>
      <c r="AW15" s="263"/>
      <c r="AX15" s="264"/>
      <c r="AY15" s="250">
        <f>BI実計情報!AU4</f>
        <v>100</v>
      </c>
      <c r="AZ15" s="251"/>
      <c r="BA15" s="252"/>
      <c r="BB15" s="253">
        <f t="shared" ref="BB15:BB25" si="0">AV15*AY15</f>
        <v>1000</v>
      </c>
      <c r="BC15" s="254"/>
      <c r="BD15" s="254"/>
      <c r="BE15" s="254"/>
      <c r="BF15" s="254"/>
      <c r="BG15" s="254"/>
      <c r="BH15" s="255"/>
      <c r="BI15" s="256"/>
      <c r="BJ15" s="257"/>
      <c r="BK15" s="257"/>
      <c r="BL15" s="257"/>
      <c r="BM15" s="257"/>
      <c r="BN15" s="258"/>
      <c r="BO15" s="256"/>
      <c r="BP15" s="257"/>
      <c r="BQ15" s="257"/>
      <c r="BR15" s="257"/>
      <c r="BS15" s="257"/>
      <c r="BT15" s="258"/>
    </row>
    <row r="16" spans="1:86" ht="26.25" customHeight="1" x14ac:dyDescent="0.15">
      <c r="B16" s="266"/>
      <c r="C16" s="267"/>
      <c r="D16" s="256"/>
      <c r="E16" s="257"/>
      <c r="F16" s="257"/>
      <c r="G16" s="257"/>
      <c r="H16" s="257"/>
      <c r="I16" s="257"/>
      <c r="J16" s="257"/>
      <c r="K16" s="257"/>
      <c r="L16" s="257"/>
      <c r="M16" s="258"/>
      <c r="N16" s="268" t="str">
        <f>BI実計情報!AK5</f>
        <v>液状ガスケット</v>
      </c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70"/>
      <c r="AA16" s="271" t="str">
        <f>BI実計情報!AL5</f>
        <v>仕様書のとおり</v>
      </c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3"/>
      <c r="AN16" s="256"/>
      <c r="AO16" s="257"/>
      <c r="AP16" s="257"/>
      <c r="AQ16" s="258"/>
      <c r="AR16" s="265" t="str">
        <f>BI実計情報!AR5</f>
        <v>PC</v>
      </c>
      <c r="AS16" s="263"/>
      <c r="AT16" s="263"/>
      <c r="AU16" s="264"/>
      <c r="AV16" s="262">
        <f>BI実計情報!AM5</f>
        <v>5</v>
      </c>
      <c r="AW16" s="263"/>
      <c r="AX16" s="264"/>
      <c r="AY16" s="250">
        <f>BI実計情報!AU5</f>
        <v>100</v>
      </c>
      <c r="AZ16" s="251"/>
      <c r="BA16" s="252"/>
      <c r="BB16" s="253">
        <f t="shared" si="0"/>
        <v>500</v>
      </c>
      <c r="BC16" s="254"/>
      <c r="BD16" s="254"/>
      <c r="BE16" s="254"/>
      <c r="BF16" s="254"/>
      <c r="BG16" s="254"/>
      <c r="BH16" s="255"/>
      <c r="BI16" s="259"/>
      <c r="BJ16" s="260"/>
      <c r="BK16" s="260"/>
      <c r="BL16" s="260"/>
      <c r="BM16" s="260"/>
      <c r="BN16" s="261"/>
      <c r="BO16" s="256"/>
      <c r="BP16" s="257"/>
      <c r="BQ16" s="257"/>
      <c r="BR16" s="257"/>
      <c r="BS16" s="257"/>
      <c r="BT16" s="258"/>
    </row>
    <row r="17" spans="2:72" ht="26.25" customHeight="1" x14ac:dyDescent="0.15">
      <c r="B17" s="266"/>
      <c r="C17" s="267"/>
      <c r="D17" s="256"/>
      <c r="E17" s="257"/>
      <c r="F17" s="257"/>
      <c r="G17" s="257"/>
      <c r="H17" s="257"/>
      <c r="I17" s="257"/>
      <c r="J17" s="257"/>
      <c r="K17" s="257"/>
      <c r="L17" s="257"/>
      <c r="M17" s="258"/>
      <c r="N17" s="268" t="str">
        <f>BI実計情報!AK6</f>
        <v>金属用補修剤</v>
      </c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70"/>
      <c r="AA17" s="271" t="str">
        <f>BI実計情報!AL6</f>
        <v>仕様書のとおり</v>
      </c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3"/>
      <c r="AN17" s="256"/>
      <c r="AO17" s="257"/>
      <c r="AP17" s="257"/>
      <c r="AQ17" s="258"/>
      <c r="AR17" s="265" t="str">
        <f>BI実計情報!AR6</f>
        <v>ST</v>
      </c>
      <c r="AS17" s="263"/>
      <c r="AT17" s="263"/>
      <c r="AU17" s="264"/>
      <c r="AV17" s="262">
        <f>BI実計情報!AM6</f>
        <v>1</v>
      </c>
      <c r="AW17" s="263"/>
      <c r="AX17" s="264"/>
      <c r="AY17" s="250">
        <f>BI実計情報!AU6</f>
        <v>100</v>
      </c>
      <c r="AZ17" s="251"/>
      <c r="BA17" s="252"/>
      <c r="BB17" s="253">
        <f t="shared" si="0"/>
        <v>100</v>
      </c>
      <c r="BC17" s="254"/>
      <c r="BD17" s="254"/>
      <c r="BE17" s="254"/>
      <c r="BF17" s="254"/>
      <c r="BG17" s="254"/>
      <c r="BH17" s="255"/>
      <c r="BI17" s="256"/>
      <c r="BJ17" s="257"/>
      <c r="BK17" s="257"/>
      <c r="BL17" s="257"/>
      <c r="BM17" s="257"/>
      <c r="BN17" s="258"/>
      <c r="BO17" s="256"/>
      <c r="BP17" s="257"/>
      <c r="BQ17" s="257"/>
      <c r="BR17" s="257"/>
      <c r="BS17" s="257"/>
      <c r="BT17" s="258"/>
    </row>
    <row r="18" spans="2:72" ht="26.25" customHeight="1" x14ac:dyDescent="0.15">
      <c r="B18" s="266"/>
      <c r="C18" s="267"/>
      <c r="D18" s="256"/>
      <c r="E18" s="257"/>
      <c r="F18" s="257"/>
      <c r="G18" s="257"/>
      <c r="H18" s="257"/>
      <c r="I18" s="257"/>
      <c r="J18" s="257"/>
      <c r="K18" s="257"/>
      <c r="L18" s="257"/>
      <c r="M18" s="258"/>
      <c r="N18" s="268" t="str">
        <f>BI実計情報!AK7</f>
        <v>チェーンソー刃</v>
      </c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70"/>
      <c r="AA18" s="271" t="str">
        <f>BI実計情報!AL7</f>
        <v>仕様書のとおり</v>
      </c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3"/>
      <c r="AN18" s="256"/>
      <c r="AO18" s="257"/>
      <c r="AP18" s="257"/>
      <c r="AQ18" s="258"/>
      <c r="AR18" s="265" t="str">
        <f>BI実計情報!AR7</f>
        <v>EA</v>
      </c>
      <c r="AS18" s="263"/>
      <c r="AT18" s="263"/>
      <c r="AU18" s="264"/>
      <c r="AV18" s="262">
        <f>BI実計情報!AM7</f>
        <v>2</v>
      </c>
      <c r="AW18" s="263"/>
      <c r="AX18" s="264"/>
      <c r="AY18" s="250">
        <f>BI実計情報!AU7</f>
        <v>100</v>
      </c>
      <c r="AZ18" s="251"/>
      <c r="BA18" s="252"/>
      <c r="BB18" s="253">
        <f t="shared" si="0"/>
        <v>200</v>
      </c>
      <c r="BC18" s="254"/>
      <c r="BD18" s="254"/>
      <c r="BE18" s="254"/>
      <c r="BF18" s="254"/>
      <c r="BG18" s="254"/>
      <c r="BH18" s="255"/>
      <c r="BI18" s="256"/>
      <c r="BJ18" s="257"/>
      <c r="BK18" s="257"/>
      <c r="BL18" s="257"/>
      <c r="BM18" s="257"/>
      <c r="BN18" s="258"/>
      <c r="BO18" s="256"/>
      <c r="BP18" s="257"/>
      <c r="BQ18" s="257"/>
      <c r="BR18" s="257"/>
      <c r="BS18" s="257"/>
      <c r="BT18" s="258"/>
    </row>
    <row r="19" spans="2:72" ht="26.25" customHeight="1" x14ac:dyDescent="0.15">
      <c r="B19" s="266"/>
      <c r="C19" s="267"/>
      <c r="D19" s="256"/>
      <c r="E19" s="257"/>
      <c r="F19" s="257"/>
      <c r="G19" s="257"/>
      <c r="H19" s="257"/>
      <c r="I19" s="257"/>
      <c r="J19" s="257"/>
      <c r="K19" s="257"/>
      <c r="L19" s="257"/>
      <c r="M19" s="258"/>
      <c r="N19" s="268" t="str">
        <f>BI実計情報!AK8</f>
        <v>プーラーアームオプションアーム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70"/>
      <c r="AA19" s="271" t="str">
        <f>BI実計情報!AL8</f>
        <v>仕様書のとおり</v>
      </c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3"/>
      <c r="AN19" s="256"/>
      <c r="AO19" s="257"/>
      <c r="AP19" s="257"/>
      <c r="AQ19" s="258"/>
      <c r="AR19" s="265" t="str">
        <f>BI実計情報!AR8</f>
        <v>EA</v>
      </c>
      <c r="AS19" s="263"/>
      <c r="AT19" s="263"/>
      <c r="AU19" s="264"/>
      <c r="AV19" s="262">
        <f>BI実計情報!AM8</f>
        <v>1</v>
      </c>
      <c r="AW19" s="263"/>
      <c r="AX19" s="264"/>
      <c r="AY19" s="250">
        <f>BI実計情報!AU8</f>
        <v>0</v>
      </c>
      <c r="AZ19" s="251"/>
      <c r="BA19" s="252"/>
      <c r="BB19" s="253">
        <f t="shared" si="0"/>
        <v>0</v>
      </c>
      <c r="BC19" s="254"/>
      <c r="BD19" s="254"/>
      <c r="BE19" s="254"/>
      <c r="BF19" s="254"/>
      <c r="BG19" s="254"/>
      <c r="BH19" s="255"/>
      <c r="BI19" s="259"/>
      <c r="BJ19" s="260"/>
      <c r="BK19" s="260"/>
      <c r="BL19" s="260"/>
      <c r="BM19" s="260"/>
      <c r="BN19" s="261"/>
      <c r="BO19" s="256"/>
      <c r="BP19" s="257"/>
      <c r="BQ19" s="257"/>
      <c r="BR19" s="257"/>
      <c r="BS19" s="257"/>
      <c r="BT19" s="258"/>
    </row>
    <row r="20" spans="2:72" ht="26.25" customHeight="1" x14ac:dyDescent="0.15">
      <c r="B20" s="266"/>
      <c r="C20" s="267"/>
      <c r="D20" s="256"/>
      <c r="E20" s="257"/>
      <c r="F20" s="257"/>
      <c r="G20" s="257"/>
      <c r="H20" s="257"/>
      <c r="I20" s="257"/>
      <c r="J20" s="257"/>
      <c r="K20" s="257"/>
      <c r="L20" s="257"/>
      <c r="M20" s="258"/>
      <c r="N20" s="268" t="str">
        <f>BI実計情報!AK9</f>
        <v>プーラーアームオプションアーム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70"/>
      <c r="AA20" s="271" t="str">
        <f>BI実計情報!AL9</f>
        <v>仕様書のとおり</v>
      </c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3"/>
      <c r="AN20" s="256"/>
      <c r="AO20" s="257"/>
      <c r="AP20" s="257"/>
      <c r="AQ20" s="258"/>
      <c r="AR20" s="265" t="str">
        <f>BI実計情報!AR9</f>
        <v>EA</v>
      </c>
      <c r="AS20" s="263"/>
      <c r="AT20" s="263"/>
      <c r="AU20" s="264"/>
      <c r="AV20" s="262">
        <f>BI実計情報!AM9</f>
        <v>1</v>
      </c>
      <c r="AW20" s="263"/>
      <c r="AX20" s="264"/>
      <c r="AY20" s="250">
        <f>BI実計情報!AU9</f>
        <v>100</v>
      </c>
      <c r="AZ20" s="251"/>
      <c r="BA20" s="252"/>
      <c r="BB20" s="253">
        <f t="shared" si="0"/>
        <v>100</v>
      </c>
      <c r="BC20" s="254"/>
      <c r="BD20" s="254"/>
      <c r="BE20" s="254"/>
      <c r="BF20" s="254"/>
      <c r="BG20" s="254"/>
      <c r="BH20" s="255"/>
      <c r="BI20" s="259"/>
      <c r="BJ20" s="260"/>
      <c r="BK20" s="260"/>
      <c r="BL20" s="260"/>
      <c r="BM20" s="260"/>
      <c r="BN20" s="261"/>
      <c r="BO20" s="256"/>
      <c r="BP20" s="257"/>
      <c r="BQ20" s="257"/>
      <c r="BR20" s="257"/>
      <c r="BS20" s="257"/>
      <c r="BT20" s="258"/>
    </row>
    <row r="21" spans="2:72" ht="26.25" customHeight="1" x14ac:dyDescent="0.15">
      <c r="B21" s="266"/>
      <c r="C21" s="267"/>
      <c r="D21" s="256"/>
      <c r="E21" s="257"/>
      <c r="F21" s="257"/>
      <c r="G21" s="257"/>
      <c r="H21" s="257"/>
      <c r="I21" s="257"/>
      <c r="J21" s="257"/>
      <c r="K21" s="257"/>
      <c r="L21" s="257"/>
      <c r="M21" s="258"/>
      <c r="N21" s="268" t="str">
        <f>BI実計情報!AK10</f>
        <v>ラチェットハンドル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70"/>
      <c r="AA21" s="271" t="str">
        <f>BI実計情報!AL10</f>
        <v>仕様書のとおり</v>
      </c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3"/>
      <c r="AN21" s="256"/>
      <c r="AO21" s="257"/>
      <c r="AP21" s="257"/>
      <c r="AQ21" s="258"/>
      <c r="AR21" s="265" t="str">
        <f>BI実計情報!AR10</f>
        <v>EA</v>
      </c>
      <c r="AS21" s="263"/>
      <c r="AT21" s="263"/>
      <c r="AU21" s="264"/>
      <c r="AV21" s="262">
        <f>BI実計情報!AM10</f>
        <v>1</v>
      </c>
      <c r="AW21" s="263"/>
      <c r="AX21" s="264"/>
      <c r="AY21" s="250">
        <f>BI実計情報!AU10</f>
        <v>100</v>
      </c>
      <c r="AZ21" s="251"/>
      <c r="BA21" s="252"/>
      <c r="BB21" s="253">
        <f t="shared" si="0"/>
        <v>100</v>
      </c>
      <c r="BC21" s="254"/>
      <c r="BD21" s="254"/>
      <c r="BE21" s="254"/>
      <c r="BF21" s="254"/>
      <c r="BG21" s="254"/>
      <c r="BH21" s="255"/>
      <c r="BI21" s="256"/>
      <c r="BJ21" s="257"/>
      <c r="BK21" s="257"/>
      <c r="BL21" s="257"/>
      <c r="BM21" s="257"/>
      <c r="BN21" s="258"/>
      <c r="BO21" s="256"/>
      <c r="BP21" s="257"/>
      <c r="BQ21" s="257"/>
      <c r="BR21" s="257"/>
      <c r="BS21" s="257"/>
      <c r="BT21" s="258"/>
    </row>
    <row r="22" spans="2:72" ht="26.25" customHeight="1" x14ac:dyDescent="0.15">
      <c r="B22" s="266"/>
      <c r="C22" s="267"/>
      <c r="D22" s="256"/>
      <c r="E22" s="257"/>
      <c r="F22" s="257"/>
      <c r="G22" s="257"/>
      <c r="H22" s="257"/>
      <c r="I22" s="257"/>
      <c r="J22" s="257"/>
      <c r="K22" s="257"/>
      <c r="L22" s="257"/>
      <c r="M22" s="258"/>
      <c r="N22" s="268" t="str">
        <f>BI実計情報!AK11</f>
        <v>エアドリル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70"/>
      <c r="AA22" s="271" t="str">
        <f>BI実計情報!AL11</f>
        <v>仕様書のとおり</v>
      </c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3"/>
      <c r="AN22" s="256"/>
      <c r="AO22" s="257"/>
      <c r="AP22" s="257"/>
      <c r="AQ22" s="258"/>
      <c r="AR22" s="265" t="str">
        <f>BI実計情報!AR11</f>
        <v>UN</v>
      </c>
      <c r="AS22" s="263"/>
      <c r="AT22" s="263"/>
      <c r="AU22" s="264"/>
      <c r="AV22" s="262">
        <f>BI実計情報!AM11</f>
        <v>1</v>
      </c>
      <c r="AW22" s="263"/>
      <c r="AX22" s="264"/>
      <c r="AY22" s="250">
        <f>BI実計情報!AU11</f>
        <v>0</v>
      </c>
      <c r="AZ22" s="251"/>
      <c r="BA22" s="252"/>
      <c r="BB22" s="253">
        <f t="shared" si="0"/>
        <v>0</v>
      </c>
      <c r="BC22" s="254"/>
      <c r="BD22" s="254"/>
      <c r="BE22" s="254"/>
      <c r="BF22" s="254"/>
      <c r="BG22" s="254"/>
      <c r="BH22" s="255"/>
      <c r="BI22" s="256"/>
      <c r="BJ22" s="257"/>
      <c r="BK22" s="257"/>
      <c r="BL22" s="257"/>
      <c r="BM22" s="257"/>
      <c r="BN22" s="258"/>
      <c r="BO22" s="256"/>
      <c r="BP22" s="257"/>
      <c r="BQ22" s="257"/>
      <c r="BR22" s="257"/>
      <c r="BS22" s="257"/>
      <c r="BT22" s="258"/>
    </row>
    <row r="23" spans="2:72" ht="26.25" customHeight="1" x14ac:dyDescent="0.15">
      <c r="B23" s="266"/>
      <c r="C23" s="267"/>
      <c r="D23" s="256"/>
      <c r="E23" s="257"/>
      <c r="F23" s="257"/>
      <c r="G23" s="257"/>
      <c r="H23" s="257"/>
      <c r="I23" s="257"/>
      <c r="J23" s="257"/>
      <c r="K23" s="257"/>
      <c r="L23" s="257"/>
      <c r="M23" s="258"/>
      <c r="N23" s="268" t="str">
        <f>BI実計情報!AK12</f>
        <v>インパクトソケットセット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70"/>
      <c r="AA23" s="271" t="str">
        <f>BI実計情報!AL12</f>
        <v>仕様書のとおり</v>
      </c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3"/>
      <c r="AN23" s="256"/>
      <c r="AO23" s="257"/>
      <c r="AP23" s="257"/>
      <c r="AQ23" s="258"/>
      <c r="AR23" s="265" t="str">
        <f>BI実計情報!AR12</f>
        <v>ST</v>
      </c>
      <c r="AS23" s="263"/>
      <c r="AT23" s="263"/>
      <c r="AU23" s="264"/>
      <c r="AV23" s="262">
        <f>BI実計情報!AM12</f>
        <v>1</v>
      </c>
      <c r="AW23" s="263"/>
      <c r="AX23" s="264"/>
      <c r="AY23" s="250">
        <f>BI実計情報!AU12</f>
        <v>100</v>
      </c>
      <c r="AZ23" s="251"/>
      <c r="BA23" s="252"/>
      <c r="BB23" s="253">
        <f t="shared" si="0"/>
        <v>100</v>
      </c>
      <c r="BC23" s="254"/>
      <c r="BD23" s="254"/>
      <c r="BE23" s="254"/>
      <c r="BF23" s="254"/>
      <c r="BG23" s="254"/>
      <c r="BH23" s="255"/>
      <c r="BI23" s="259"/>
      <c r="BJ23" s="260"/>
      <c r="BK23" s="260"/>
      <c r="BL23" s="260"/>
      <c r="BM23" s="260"/>
      <c r="BN23" s="261"/>
      <c r="BO23" s="256"/>
      <c r="BP23" s="257"/>
      <c r="BQ23" s="257"/>
      <c r="BR23" s="257"/>
      <c r="BS23" s="257"/>
      <c r="BT23" s="258"/>
    </row>
    <row r="24" spans="2:72" ht="26.25" customHeight="1" x14ac:dyDescent="0.15">
      <c r="B24" s="266"/>
      <c r="C24" s="267"/>
      <c r="D24" s="256"/>
      <c r="E24" s="257"/>
      <c r="F24" s="257"/>
      <c r="G24" s="257"/>
      <c r="H24" s="257"/>
      <c r="I24" s="257"/>
      <c r="J24" s="257"/>
      <c r="K24" s="257"/>
      <c r="L24" s="257"/>
      <c r="M24" s="258"/>
      <c r="N24" s="268" t="str">
        <f>BI実計情報!AK13</f>
        <v>ジグソーブレードセット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70"/>
      <c r="AA24" s="271" t="str">
        <f>BI実計情報!AL13</f>
        <v>仕様書のとおり</v>
      </c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3"/>
      <c r="AN24" s="256"/>
      <c r="AO24" s="257"/>
      <c r="AP24" s="257"/>
      <c r="AQ24" s="258"/>
      <c r="AR24" s="265" t="str">
        <f>BI実計情報!AR13</f>
        <v>ST</v>
      </c>
      <c r="AS24" s="263"/>
      <c r="AT24" s="263"/>
      <c r="AU24" s="264"/>
      <c r="AV24" s="262">
        <f>BI実計情報!AM13</f>
        <v>1</v>
      </c>
      <c r="AW24" s="263"/>
      <c r="AX24" s="264"/>
      <c r="AY24" s="250">
        <f>BI実計情報!AU13</f>
        <v>0</v>
      </c>
      <c r="AZ24" s="251"/>
      <c r="BA24" s="252"/>
      <c r="BB24" s="253">
        <f t="shared" si="0"/>
        <v>0</v>
      </c>
      <c r="BC24" s="254"/>
      <c r="BD24" s="254"/>
      <c r="BE24" s="254"/>
      <c r="BF24" s="254"/>
      <c r="BG24" s="254"/>
      <c r="BH24" s="255"/>
      <c r="BI24" s="256"/>
      <c r="BJ24" s="257"/>
      <c r="BK24" s="257"/>
      <c r="BL24" s="257"/>
      <c r="BM24" s="257"/>
      <c r="BN24" s="258"/>
      <c r="BO24" s="256"/>
      <c r="BP24" s="257"/>
      <c r="BQ24" s="257"/>
      <c r="BR24" s="257"/>
      <c r="BS24" s="257"/>
      <c r="BT24" s="258"/>
    </row>
    <row r="25" spans="2:72" ht="26.25" customHeight="1" x14ac:dyDescent="0.15">
      <c r="B25" s="266"/>
      <c r="C25" s="267"/>
      <c r="D25" s="256"/>
      <c r="E25" s="257"/>
      <c r="F25" s="257"/>
      <c r="G25" s="257"/>
      <c r="H25" s="257"/>
      <c r="I25" s="257"/>
      <c r="J25" s="257"/>
      <c r="K25" s="257"/>
      <c r="L25" s="257"/>
      <c r="M25" s="258"/>
      <c r="N25" s="268" t="str">
        <f>BI実計情報!AK14</f>
        <v>エアーインパクトドライバー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70"/>
      <c r="AA25" s="271" t="str">
        <f>BI実計情報!AL14</f>
        <v>仕様書のとおり</v>
      </c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3"/>
      <c r="AN25" s="256"/>
      <c r="AO25" s="257"/>
      <c r="AP25" s="257"/>
      <c r="AQ25" s="258"/>
      <c r="AR25" s="265" t="str">
        <f>BI実計情報!AR14</f>
        <v>UN</v>
      </c>
      <c r="AS25" s="263"/>
      <c r="AT25" s="263"/>
      <c r="AU25" s="264"/>
      <c r="AV25" s="262">
        <f>BI実計情報!AM14</f>
        <v>1</v>
      </c>
      <c r="AW25" s="263"/>
      <c r="AX25" s="264"/>
      <c r="AY25" s="250">
        <f>BI実計情報!AU14</f>
        <v>0</v>
      </c>
      <c r="AZ25" s="251"/>
      <c r="BA25" s="252"/>
      <c r="BB25" s="253">
        <f t="shared" si="0"/>
        <v>0</v>
      </c>
      <c r="BC25" s="254"/>
      <c r="BD25" s="254"/>
      <c r="BE25" s="254"/>
      <c r="BF25" s="254"/>
      <c r="BG25" s="254"/>
      <c r="BH25" s="255"/>
      <c r="BI25" s="256"/>
      <c r="BJ25" s="257"/>
      <c r="BK25" s="257"/>
      <c r="BL25" s="257"/>
      <c r="BM25" s="257"/>
      <c r="BN25" s="258"/>
      <c r="BO25" s="256"/>
      <c r="BP25" s="257"/>
      <c r="BQ25" s="257"/>
      <c r="BR25" s="257"/>
      <c r="BS25" s="257"/>
      <c r="BT25" s="258"/>
    </row>
    <row r="26" spans="2:72" ht="23.25" customHeight="1" x14ac:dyDescent="0.15">
      <c r="B26" s="179"/>
      <c r="C26" s="276" t="s">
        <v>126</v>
      </c>
      <c r="D26" s="277"/>
      <c r="E26" s="277"/>
      <c r="F26" s="277"/>
      <c r="G26" s="277"/>
      <c r="H26" s="277"/>
      <c r="I26" s="277"/>
      <c r="J26" s="277"/>
      <c r="K26" s="277"/>
      <c r="L26" s="278"/>
      <c r="M26" s="276" t="s">
        <v>127</v>
      </c>
      <c r="N26" s="277"/>
      <c r="O26" s="277"/>
      <c r="P26" s="277"/>
      <c r="Q26" s="277"/>
      <c r="R26" s="277"/>
      <c r="S26" s="277"/>
      <c r="T26" s="277"/>
      <c r="U26" s="277"/>
      <c r="V26" s="277"/>
      <c r="W26" s="278"/>
      <c r="X26" s="276" t="s">
        <v>128</v>
      </c>
      <c r="Y26" s="277"/>
      <c r="Z26" s="277"/>
      <c r="AA26" s="277"/>
      <c r="AB26" s="277"/>
      <c r="AC26" s="277"/>
      <c r="AD26" s="277"/>
      <c r="AE26" s="277"/>
      <c r="AF26" s="277"/>
      <c r="AG26" s="278"/>
      <c r="AH26" s="276" t="s">
        <v>129</v>
      </c>
      <c r="AI26" s="277"/>
      <c r="AJ26" s="277"/>
      <c r="AK26" s="277"/>
      <c r="AL26" s="277"/>
      <c r="AM26" s="277"/>
      <c r="AN26" s="277"/>
      <c r="AO26" s="277"/>
      <c r="AP26" s="278"/>
      <c r="AQ26" s="289" t="s">
        <v>130</v>
      </c>
      <c r="AR26" s="290"/>
      <c r="AS26" s="180"/>
      <c r="AT26" s="286" t="s">
        <v>131</v>
      </c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151"/>
      <c r="BS26" s="151"/>
      <c r="BT26" s="152"/>
    </row>
    <row r="27" spans="2:72" ht="23.25" customHeight="1" x14ac:dyDescent="0.15">
      <c r="B27" s="181" t="s">
        <v>132</v>
      </c>
      <c r="C27" s="282"/>
      <c r="D27" s="283"/>
      <c r="E27" s="283"/>
      <c r="F27" s="283"/>
      <c r="G27" s="283"/>
      <c r="H27" s="283"/>
      <c r="I27" s="283"/>
      <c r="J27" s="283"/>
      <c r="K27" s="283"/>
      <c r="L27" s="284"/>
      <c r="M27" s="282"/>
      <c r="N27" s="283"/>
      <c r="O27" s="283"/>
      <c r="P27" s="283"/>
      <c r="Q27" s="283"/>
      <c r="R27" s="283"/>
      <c r="S27" s="283"/>
      <c r="T27" s="283"/>
      <c r="U27" s="283"/>
      <c r="V27" s="283"/>
      <c r="W27" s="284"/>
      <c r="X27" s="282"/>
      <c r="Y27" s="283"/>
      <c r="Z27" s="283"/>
      <c r="AA27" s="283"/>
      <c r="AB27" s="283"/>
      <c r="AC27" s="283"/>
      <c r="AD27" s="283"/>
      <c r="AE27" s="283"/>
      <c r="AF27" s="283"/>
      <c r="AG27" s="284"/>
      <c r="AH27" s="282"/>
      <c r="AI27" s="283"/>
      <c r="AJ27" s="283"/>
      <c r="AK27" s="283"/>
      <c r="AL27" s="283"/>
      <c r="AM27" s="283"/>
      <c r="AN27" s="283"/>
      <c r="AO27" s="283"/>
      <c r="AP27" s="284"/>
      <c r="AQ27" s="291"/>
      <c r="AR27" s="292"/>
      <c r="AS27" s="182"/>
      <c r="AT27" s="288" t="s">
        <v>133</v>
      </c>
      <c r="AU27" s="288"/>
      <c r="AV27" s="288"/>
      <c r="AW27" s="288"/>
      <c r="AX27" s="288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2"/>
    </row>
    <row r="28" spans="2:72" ht="23.25" customHeight="1" x14ac:dyDescent="0.15">
      <c r="B28" s="181"/>
      <c r="C28" s="276" t="s">
        <v>134</v>
      </c>
      <c r="D28" s="277"/>
      <c r="E28" s="277"/>
      <c r="F28" s="277"/>
      <c r="G28" s="277"/>
      <c r="H28" s="277"/>
      <c r="I28" s="277"/>
      <c r="J28" s="277"/>
      <c r="K28" s="277"/>
      <c r="L28" s="278"/>
      <c r="M28" s="276" t="s">
        <v>135</v>
      </c>
      <c r="N28" s="277"/>
      <c r="O28" s="277"/>
      <c r="P28" s="277"/>
      <c r="Q28" s="277"/>
      <c r="R28" s="277"/>
      <c r="S28" s="277"/>
      <c r="T28" s="277"/>
      <c r="U28" s="277"/>
      <c r="V28" s="277"/>
      <c r="W28" s="278"/>
      <c r="X28" s="276" t="s">
        <v>136</v>
      </c>
      <c r="Y28" s="277"/>
      <c r="Z28" s="277"/>
      <c r="AA28" s="277"/>
      <c r="AB28" s="277"/>
      <c r="AC28" s="277"/>
      <c r="AD28" s="277"/>
      <c r="AE28" s="277"/>
      <c r="AF28" s="277"/>
      <c r="AG28" s="278"/>
      <c r="AH28" s="276" t="s">
        <v>137</v>
      </c>
      <c r="AI28" s="277"/>
      <c r="AJ28" s="277"/>
      <c r="AK28" s="277"/>
      <c r="AL28" s="277"/>
      <c r="AM28" s="277"/>
      <c r="AN28" s="277"/>
      <c r="AO28" s="277"/>
      <c r="AP28" s="278"/>
      <c r="AQ28" s="291"/>
      <c r="AR28" s="292"/>
      <c r="AS28" s="182"/>
      <c r="AT28" s="151"/>
      <c r="AU28" s="151"/>
      <c r="AV28" s="151"/>
      <c r="AW28" s="151"/>
      <c r="AX28" s="151"/>
      <c r="AY28" s="151"/>
      <c r="AZ28" s="151" t="s">
        <v>138</v>
      </c>
      <c r="BA28" s="151"/>
      <c r="BB28" s="151"/>
      <c r="BC28" s="151"/>
      <c r="BD28" s="151" t="s">
        <v>139</v>
      </c>
      <c r="BE28" s="151"/>
      <c r="BF28" s="151"/>
      <c r="BG28" s="151" t="s">
        <v>140</v>
      </c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2"/>
    </row>
    <row r="29" spans="2:72" ht="23.25" customHeight="1" x14ac:dyDescent="0.15">
      <c r="B29" s="181"/>
      <c r="C29" s="282"/>
      <c r="D29" s="283"/>
      <c r="E29" s="283"/>
      <c r="F29" s="283"/>
      <c r="G29" s="283"/>
      <c r="H29" s="283"/>
      <c r="I29" s="283"/>
      <c r="J29" s="283"/>
      <c r="K29" s="283"/>
      <c r="L29" s="284"/>
      <c r="M29" s="282"/>
      <c r="N29" s="283"/>
      <c r="O29" s="283"/>
      <c r="P29" s="283"/>
      <c r="Q29" s="283"/>
      <c r="R29" s="283"/>
      <c r="S29" s="283"/>
      <c r="T29" s="283"/>
      <c r="U29" s="283"/>
      <c r="V29" s="283"/>
      <c r="W29" s="284"/>
      <c r="X29" s="282"/>
      <c r="Y29" s="283"/>
      <c r="Z29" s="283"/>
      <c r="AA29" s="283"/>
      <c r="AB29" s="283"/>
      <c r="AC29" s="283"/>
      <c r="AD29" s="283"/>
      <c r="AE29" s="283"/>
      <c r="AF29" s="283"/>
      <c r="AG29" s="284"/>
      <c r="AH29" s="279"/>
      <c r="AI29" s="280"/>
      <c r="AJ29" s="280"/>
      <c r="AK29" s="280"/>
      <c r="AL29" s="280"/>
      <c r="AM29" s="280"/>
      <c r="AN29" s="280"/>
      <c r="AO29" s="280"/>
      <c r="AP29" s="281"/>
      <c r="AQ29" s="291"/>
      <c r="AR29" s="292"/>
      <c r="AS29" s="182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2"/>
    </row>
    <row r="30" spans="2:72" ht="18.75" x14ac:dyDescent="0.15">
      <c r="B30" s="181"/>
      <c r="C30" s="285" t="s">
        <v>141</v>
      </c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183"/>
      <c r="Y30" s="151"/>
      <c r="Z30" s="151"/>
      <c r="AA30" s="151"/>
      <c r="AB30" s="151"/>
      <c r="AC30" s="151"/>
      <c r="AD30" s="151"/>
      <c r="AE30" s="151"/>
      <c r="AF30" s="151"/>
      <c r="AG30" s="151"/>
      <c r="AH30" s="279"/>
      <c r="AI30" s="280"/>
      <c r="AJ30" s="280"/>
      <c r="AK30" s="280"/>
      <c r="AL30" s="280"/>
      <c r="AM30" s="280"/>
      <c r="AN30" s="280"/>
      <c r="AO30" s="280"/>
      <c r="AP30" s="281"/>
      <c r="AQ30" s="291"/>
      <c r="AR30" s="292"/>
      <c r="AS30" s="182"/>
      <c r="AT30" s="184"/>
      <c r="AU30" s="287" t="s">
        <v>142</v>
      </c>
      <c r="AV30" s="287"/>
      <c r="AW30" s="287"/>
      <c r="AX30" s="287"/>
      <c r="AY30" s="287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2"/>
    </row>
    <row r="31" spans="2:72" ht="15" customHeight="1" x14ac:dyDescent="0.4">
      <c r="B31" s="181"/>
      <c r="C31" s="151"/>
      <c r="D31" s="151"/>
      <c r="E31" s="287"/>
      <c r="F31" s="287"/>
      <c r="G31" s="287"/>
      <c r="H31" s="166"/>
      <c r="I31" s="151"/>
      <c r="J31" s="151"/>
      <c r="K31" s="151" t="s">
        <v>138</v>
      </c>
      <c r="L31" s="151"/>
      <c r="M31" s="151"/>
      <c r="N31" s="151"/>
      <c r="O31" s="151" t="s">
        <v>139</v>
      </c>
      <c r="P31" s="151"/>
      <c r="Q31" s="151"/>
      <c r="R31" s="151"/>
      <c r="S31" s="151"/>
      <c r="T31" s="151" t="s">
        <v>140</v>
      </c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279"/>
      <c r="AI31" s="280"/>
      <c r="AJ31" s="280"/>
      <c r="AK31" s="280"/>
      <c r="AL31" s="280"/>
      <c r="AM31" s="280"/>
      <c r="AN31" s="280"/>
      <c r="AO31" s="280"/>
      <c r="AP31" s="281"/>
      <c r="AQ31" s="291"/>
      <c r="AR31" s="292"/>
      <c r="AS31" s="182"/>
      <c r="AT31" s="185"/>
      <c r="AU31" s="185"/>
      <c r="AV31" s="185"/>
      <c r="AW31" s="185"/>
      <c r="AX31" s="185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2"/>
    </row>
    <row r="32" spans="2:72" ht="15" customHeight="1" x14ac:dyDescent="0.15">
      <c r="B32" s="18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279"/>
      <c r="AI32" s="280"/>
      <c r="AJ32" s="280"/>
      <c r="AK32" s="280"/>
      <c r="AL32" s="280"/>
      <c r="AM32" s="280"/>
      <c r="AN32" s="280"/>
      <c r="AO32" s="280"/>
      <c r="AP32" s="281"/>
      <c r="AQ32" s="291"/>
      <c r="AR32" s="292"/>
      <c r="AS32" s="182"/>
      <c r="AT32" s="185"/>
      <c r="AU32" s="185"/>
      <c r="AV32" s="287" t="s">
        <v>143</v>
      </c>
      <c r="AW32" s="287"/>
      <c r="AX32" s="287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2"/>
    </row>
    <row r="33" spans="2:72" ht="15" customHeight="1" x14ac:dyDescent="0.15">
      <c r="B33" s="181" t="s">
        <v>144</v>
      </c>
      <c r="C33" s="151"/>
      <c r="D33" s="151" t="s">
        <v>145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279"/>
      <c r="AI33" s="280"/>
      <c r="AJ33" s="280"/>
      <c r="AK33" s="280"/>
      <c r="AL33" s="280"/>
      <c r="AM33" s="280"/>
      <c r="AN33" s="280"/>
      <c r="AO33" s="280"/>
      <c r="AP33" s="281"/>
      <c r="AQ33" s="291"/>
      <c r="AR33" s="292"/>
      <c r="AS33" s="182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</row>
    <row r="34" spans="2:72" ht="18.75" x14ac:dyDescent="0.15">
      <c r="B34" s="181"/>
      <c r="C34" s="151"/>
      <c r="D34" s="151" t="s">
        <v>146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 t="s">
        <v>147</v>
      </c>
      <c r="AG34" s="151"/>
      <c r="AH34" s="279"/>
      <c r="AI34" s="280"/>
      <c r="AJ34" s="280"/>
      <c r="AK34" s="280"/>
      <c r="AL34" s="280"/>
      <c r="AM34" s="280"/>
      <c r="AN34" s="280"/>
      <c r="AO34" s="280"/>
      <c r="AP34" s="281"/>
      <c r="AQ34" s="291"/>
      <c r="AR34" s="292"/>
      <c r="AS34" s="182"/>
      <c r="AT34" s="185"/>
      <c r="AU34" s="288" t="s">
        <v>146</v>
      </c>
      <c r="AV34" s="288"/>
      <c r="AW34" s="288"/>
      <c r="AX34" s="288"/>
      <c r="AY34" s="288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 t="s">
        <v>147</v>
      </c>
      <c r="BQ34" s="151"/>
      <c r="BR34" s="151"/>
      <c r="BS34" s="151"/>
      <c r="BT34" s="152"/>
    </row>
    <row r="35" spans="2:72" ht="15" customHeight="1" x14ac:dyDescent="0.15">
      <c r="B35" s="18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279"/>
      <c r="AI35" s="280"/>
      <c r="AJ35" s="280"/>
      <c r="AK35" s="280"/>
      <c r="AL35" s="280"/>
      <c r="AM35" s="280"/>
      <c r="AN35" s="280"/>
      <c r="AO35" s="280"/>
      <c r="AP35" s="281"/>
      <c r="AQ35" s="291"/>
      <c r="AR35" s="292"/>
      <c r="AS35" s="182"/>
      <c r="AT35" s="185"/>
      <c r="AU35" s="185"/>
      <c r="AV35" s="185"/>
      <c r="AW35" s="185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2"/>
    </row>
    <row r="36" spans="2:72" ht="15" customHeight="1" x14ac:dyDescent="0.15">
      <c r="B36" s="186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282"/>
      <c r="AI36" s="283"/>
      <c r="AJ36" s="283"/>
      <c r="AK36" s="283"/>
      <c r="AL36" s="283"/>
      <c r="AM36" s="283"/>
      <c r="AN36" s="283"/>
      <c r="AO36" s="283"/>
      <c r="AP36" s="284"/>
      <c r="AQ36" s="293"/>
      <c r="AR36" s="294"/>
      <c r="AS36" s="187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1"/>
    </row>
    <row r="37" spans="2:72" ht="15" x14ac:dyDescent="0.15">
      <c r="B37" s="193" t="s">
        <v>149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189"/>
      <c r="BD37" s="190"/>
      <c r="BE37" s="191"/>
      <c r="BF37" s="274" t="s">
        <v>148</v>
      </c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5"/>
    </row>
    <row r="38" spans="2:72" ht="17.25" x14ac:dyDescent="0.2">
      <c r="B38" s="192"/>
    </row>
    <row r="40" spans="2:72" ht="17.25" x14ac:dyDescent="0.2">
      <c r="B40" s="192"/>
    </row>
  </sheetData>
  <mergeCells count="203">
    <mergeCell ref="I3:AC4"/>
    <mergeCell ref="AR3:AY3"/>
    <mergeCell ref="BJ3:BT3"/>
    <mergeCell ref="AE4:AQ4"/>
    <mergeCell ref="AR4:AX4"/>
    <mergeCell ref="BJ4:BR4"/>
    <mergeCell ref="AE3:AN3"/>
    <mergeCell ref="AO3:AQ3"/>
    <mergeCell ref="G1:AA1"/>
    <mergeCell ref="AI1:BQ1"/>
    <mergeCell ref="AE2:AM2"/>
    <mergeCell ref="AR2:AX2"/>
    <mergeCell ref="BA2:BH2"/>
    <mergeCell ref="BJ2:BO2"/>
    <mergeCell ref="I7:W8"/>
    <mergeCell ref="AE7:AQ7"/>
    <mergeCell ref="BJ7:BT7"/>
    <mergeCell ref="AE8:AQ8"/>
    <mergeCell ref="AR8:AX8"/>
    <mergeCell ref="BJ8:BQ8"/>
    <mergeCell ref="I5:W6"/>
    <mergeCell ref="AE5:AQ5"/>
    <mergeCell ref="BJ5:BT5"/>
    <mergeCell ref="AE6:AQ6"/>
    <mergeCell ref="AR6:AX6"/>
    <mergeCell ref="BJ6:BN6"/>
    <mergeCell ref="AE9:AQ9"/>
    <mergeCell ref="BJ9:BT9"/>
    <mergeCell ref="B10:F10"/>
    <mergeCell ref="G10:M10"/>
    <mergeCell ref="N10:T10"/>
    <mergeCell ref="U10:Z10"/>
    <mergeCell ref="AA10:AF10"/>
    <mergeCell ref="AG10:AN10"/>
    <mergeCell ref="AO10:AT10"/>
    <mergeCell ref="AU10:AZ10"/>
    <mergeCell ref="BI12:BN13"/>
    <mergeCell ref="BO12:BT13"/>
    <mergeCell ref="BU12:BU13"/>
    <mergeCell ref="BA10:BK10"/>
    <mergeCell ref="BL10:BN10"/>
    <mergeCell ref="N11:T11"/>
    <mergeCell ref="BA11:BK11"/>
    <mergeCell ref="B12:C13"/>
    <mergeCell ref="D12:M13"/>
    <mergeCell ref="N12:Z13"/>
    <mergeCell ref="AA12:AM12"/>
    <mergeCell ref="AN12:AQ13"/>
    <mergeCell ref="AR12:AU13"/>
    <mergeCell ref="AA13:AM13"/>
    <mergeCell ref="B14:C14"/>
    <mergeCell ref="D14:M14"/>
    <mergeCell ref="N14:Z14"/>
    <mergeCell ref="AA14:AM14"/>
    <mergeCell ref="AN14:AQ14"/>
    <mergeCell ref="AV12:AX13"/>
    <mergeCell ref="AY12:BA13"/>
    <mergeCell ref="BB12:BH13"/>
    <mergeCell ref="B15:C15"/>
    <mergeCell ref="D15:M15"/>
    <mergeCell ref="N15:Z15"/>
    <mergeCell ref="AA15:AM15"/>
    <mergeCell ref="AN15:AQ15"/>
    <mergeCell ref="AR15:AU15"/>
    <mergeCell ref="AR14:AU14"/>
    <mergeCell ref="AV14:AX14"/>
    <mergeCell ref="AY14:BA14"/>
    <mergeCell ref="AR19:AU19"/>
    <mergeCell ref="AV19:AX19"/>
    <mergeCell ref="AY19:BA19"/>
    <mergeCell ref="BB19:BH19"/>
    <mergeCell ref="BI19:BN19"/>
    <mergeCell ref="BO19:BT19"/>
    <mergeCell ref="AV15:AX15"/>
    <mergeCell ref="AY15:BA15"/>
    <mergeCell ref="BB15:BH15"/>
    <mergeCell ref="BI15:BN15"/>
    <mergeCell ref="BO15:BT15"/>
    <mergeCell ref="BB17:BH17"/>
    <mergeCell ref="BI17:BN17"/>
    <mergeCell ref="BO17:BT17"/>
    <mergeCell ref="BB16:BH16"/>
    <mergeCell ref="BI16:BN16"/>
    <mergeCell ref="BO16:BT16"/>
    <mergeCell ref="BI25:BN25"/>
    <mergeCell ref="BO25:BT25"/>
    <mergeCell ref="AY24:BA24"/>
    <mergeCell ref="BI24:BN24"/>
    <mergeCell ref="BO24:BT24"/>
    <mergeCell ref="B25:C25"/>
    <mergeCell ref="D25:M25"/>
    <mergeCell ref="AA25:AM25"/>
    <mergeCell ref="AN25:AQ25"/>
    <mergeCell ref="B24:C24"/>
    <mergeCell ref="D24:M24"/>
    <mergeCell ref="AN24:AQ24"/>
    <mergeCell ref="AR24:AU24"/>
    <mergeCell ref="BB24:BH24"/>
    <mergeCell ref="N25:Z25"/>
    <mergeCell ref="AV25:AX25"/>
    <mergeCell ref="BB25:BH25"/>
    <mergeCell ref="N24:Z24"/>
    <mergeCell ref="AA24:AM24"/>
    <mergeCell ref="AV24:AX24"/>
    <mergeCell ref="AY25:BA25"/>
    <mergeCell ref="BF37:BT37"/>
    <mergeCell ref="AH28:AP36"/>
    <mergeCell ref="C30:W30"/>
    <mergeCell ref="AU30:AY30"/>
    <mergeCell ref="E31:G31"/>
    <mergeCell ref="AV32:AX32"/>
    <mergeCell ref="AU34:AY34"/>
    <mergeCell ref="C26:L27"/>
    <mergeCell ref="M26:W27"/>
    <mergeCell ref="X26:AG27"/>
    <mergeCell ref="AH26:AP27"/>
    <mergeCell ref="AQ26:AR36"/>
    <mergeCell ref="AT26:BQ26"/>
    <mergeCell ref="AT27:AX27"/>
    <mergeCell ref="C28:L29"/>
    <mergeCell ref="M28:W29"/>
    <mergeCell ref="X28:AG29"/>
    <mergeCell ref="AR20:AU20"/>
    <mergeCell ref="AV20:AX20"/>
    <mergeCell ref="AY20:BA20"/>
    <mergeCell ref="AY21:BA21"/>
    <mergeCell ref="AR25:AU25"/>
    <mergeCell ref="B17:C17"/>
    <mergeCell ref="D17:M17"/>
    <mergeCell ref="N17:Z17"/>
    <mergeCell ref="AA17:AM17"/>
    <mergeCell ref="AN17:AQ17"/>
    <mergeCell ref="B20:C20"/>
    <mergeCell ref="D20:M20"/>
    <mergeCell ref="N20:Z20"/>
    <mergeCell ref="AA20:AM20"/>
    <mergeCell ref="AN20:AQ20"/>
    <mergeCell ref="B19:C19"/>
    <mergeCell ref="D19:M19"/>
    <mergeCell ref="N19:Z19"/>
    <mergeCell ref="AA19:AM19"/>
    <mergeCell ref="AN19:AQ19"/>
    <mergeCell ref="B23:C23"/>
    <mergeCell ref="D23:M23"/>
    <mergeCell ref="N23:Z23"/>
    <mergeCell ref="AA23:AM23"/>
    <mergeCell ref="B16:C16"/>
    <mergeCell ref="D16:M16"/>
    <mergeCell ref="N16:Z16"/>
    <mergeCell ref="AA16:AM16"/>
    <mergeCell ref="AN16:AQ16"/>
    <mergeCell ref="AR18:AU18"/>
    <mergeCell ref="AR17:AU17"/>
    <mergeCell ref="AV17:AX17"/>
    <mergeCell ref="AY17:BA17"/>
    <mergeCell ref="AV16:AX16"/>
    <mergeCell ref="AY16:BA16"/>
    <mergeCell ref="AR16:AU16"/>
    <mergeCell ref="B18:C18"/>
    <mergeCell ref="D18:M18"/>
    <mergeCell ref="N18:Z18"/>
    <mergeCell ref="AA18:AM18"/>
    <mergeCell ref="AN18:AQ18"/>
    <mergeCell ref="AN23:AQ23"/>
    <mergeCell ref="AR23:AU23"/>
    <mergeCell ref="BB21:BH21"/>
    <mergeCell ref="BI21:BN21"/>
    <mergeCell ref="BO21:BT21"/>
    <mergeCell ref="B22:C22"/>
    <mergeCell ref="D22:M22"/>
    <mergeCell ref="N22:Z22"/>
    <mergeCell ref="AA22:AM22"/>
    <mergeCell ref="AN22:AQ22"/>
    <mergeCell ref="AR22:AU22"/>
    <mergeCell ref="AV22:AX22"/>
    <mergeCell ref="B21:C21"/>
    <mergeCell ref="D21:M21"/>
    <mergeCell ref="N21:Z21"/>
    <mergeCell ref="AA21:AM21"/>
    <mergeCell ref="AN21:AQ21"/>
    <mergeCell ref="AR21:AU21"/>
    <mergeCell ref="AV21:AX21"/>
    <mergeCell ref="AV23:AX23"/>
    <mergeCell ref="AY23:BA23"/>
    <mergeCell ref="BB23:BH23"/>
    <mergeCell ref="BI23:BN23"/>
    <mergeCell ref="BO23:BT23"/>
    <mergeCell ref="BV14:CH14"/>
    <mergeCell ref="AY22:BA22"/>
    <mergeCell ref="BB22:BH22"/>
    <mergeCell ref="BI22:BN22"/>
    <mergeCell ref="BO22:BT22"/>
    <mergeCell ref="BB20:BH20"/>
    <mergeCell ref="BI20:BN20"/>
    <mergeCell ref="BO20:BT20"/>
    <mergeCell ref="AV18:AX18"/>
    <mergeCell ref="AY18:BA18"/>
    <mergeCell ref="BB18:BH18"/>
    <mergeCell ref="BI18:BN18"/>
    <mergeCell ref="BO18:BT18"/>
    <mergeCell ref="BB14:BH14"/>
    <mergeCell ref="BI14:BN14"/>
    <mergeCell ref="BO14:BT14"/>
  </mergeCells>
  <phoneticPr fontId="5"/>
  <printOptions horizontalCentered="1" verticalCentered="1"/>
  <pageMargins left="0" right="0" top="0" bottom="0" header="0" footer="0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O261"/>
  <sheetViews>
    <sheetView showZeros="0" tabSelected="1" view="pageBreakPreview" zoomScale="80" zoomScaleNormal="100" zoomScaleSheetLayoutView="80" workbookViewId="0">
      <pane ySplit="1" topLeftCell="A32" activePane="bottomLeft" state="frozen"/>
      <selection activeCell="J19" sqref="J19:K19"/>
      <selection pane="bottomLeft" activeCell="J19" sqref="J19:K19"/>
    </sheetView>
  </sheetViews>
  <sheetFormatPr defaultRowHeight="13.5" x14ac:dyDescent="0.15"/>
  <cols>
    <col min="1" max="1" width="5.5" style="33" customWidth="1"/>
    <col min="2" max="2" width="27.125" style="31" customWidth="1"/>
    <col min="3" max="3" width="17" style="31" customWidth="1"/>
    <col min="4" max="4" width="6.875" style="31" customWidth="1"/>
    <col min="5" max="5" width="6.875" style="34" customWidth="1"/>
    <col min="6" max="6" width="11" style="31" customWidth="1"/>
    <col min="7" max="7" width="12.5" style="31" customWidth="1"/>
    <col min="11" max="11" width="4.375" customWidth="1"/>
  </cols>
  <sheetData>
    <row r="1" spans="1:15" s="31" customFormat="1" ht="31.5" customHeight="1" x14ac:dyDescent="0.15">
      <c r="A1" s="35" t="s">
        <v>27</v>
      </c>
      <c r="B1" s="35" t="s">
        <v>2</v>
      </c>
      <c r="C1" s="35" t="s">
        <v>28</v>
      </c>
      <c r="D1" s="35" t="s">
        <v>4</v>
      </c>
      <c r="E1" s="35" t="s">
        <v>5</v>
      </c>
      <c r="F1" s="35" t="s">
        <v>29</v>
      </c>
      <c r="G1" s="35" t="s">
        <v>30</v>
      </c>
      <c r="H1" s="100" t="s">
        <v>58</v>
      </c>
      <c r="I1" s="36"/>
      <c r="J1" s="36"/>
      <c r="K1" s="36"/>
      <c r="L1" s="36"/>
      <c r="M1" s="36"/>
      <c r="N1" s="36"/>
      <c r="O1" s="36"/>
    </row>
    <row r="2" spans="1:15" s="31" customFormat="1" ht="28.5" customHeight="1" x14ac:dyDescent="0.15">
      <c r="A2" s="35">
        <v>1</v>
      </c>
      <c r="B2" s="51" t="str">
        <f>VLOOKUP(A2,BI実計情報!$A$3:$BM$502,37)</f>
        <v>樹脂パレット</v>
      </c>
      <c r="C2" s="38" t="str">
        <f>VLOOKUP($A2,BI実計情報!$A$3:$BM$502,38)</f>
        <v>仕様書のとおり</v>
      </c>
      <c r="D2" s="37" t="str">
        <f>VLOOKUP($A2,BI実計情報!$A$3:$BM$502,44)</f>
        <v>SH</v>
      </c>
      <c r="E2" s="39">
        <f>VLOOKUP($A2,BI実計情報!$A$3:$BM$502,39)</f>
        <v>15</v>
      </c>
      <c r="F2" s="40"/>
      <c r="G2" s="40">
        <f>E2*F2</f>
        <v>0</v>
      </c>
      <c r="I2" s="36"/>
      <c r="J2" s="36"/>
      <c r="K2" s="36"/>
      <c r="L2" s="36"/>
      <c r="M2" s="36"/>
      <c r="N2" s="36"/>
      <c r="O2" s="36"/>
    </row>
    <row r="3" spans="1:15" s="31" customFormat="1" ht="28.5" customHeight="1" x14ac:dyDescent="0.15">
      <c r="A3" s="35">
        <v>2</v>
      </c>
      <c r="B3" s="51" t="str">
        <f>VLOOKUP(A3,BI実計情報!$A$3:$BM$502,37)</f>
        <v>エアーホース用カプラー</v>
      </c>
      <c r="C3" s="38" t="str">
        <f>VLOOKUP($A3,BI実計情報!$A$3:$BM$502,38)</f>
        <v>仕様書のとおり</v>
      </c>
      <c r="D3" s="37" t="str">
        <f>VLOOKUP($A3,BI実計情報!$A$3:$BM$502,44)</f>
        <v>ST</v>
      </c>
      <c r="E3" s="39">
        <f>VLOOKUP($A3,BI実計情報!$A$3:$BM$502,39)</f>
        <v>10</v>
      </c>
      <c r="F3" s="40"/>
      <c r="G3" s="40"/>
      <c r="I3" s="36"/>
      <c r="J3" s="36"/>
      <c r="K3" s="36"/>
      <c r="L3" s="36"/>
      <c r="M3" s="36"/>
      <c r="N3" s="36"/>
      <c r="O3" s="36"/>
    </row>
    <row r="4" spans="1:15" s="31" customFormat="1" ht="28.5" customHeight="1" x14ac:dyDescent="0.15">
      <c r="A4" s="35">
        <v>3</v>
      </c>
      <c r="B4" s="51" t="str">
        <f>VLOOKUP(A4,BI実計情報!$A$3:$BM$502,37)</f>
        <v>液状ガスケット</v>
      </c>
      <c r="C4" s="38" t="str">
        <f>VLOOKUP($A4,BI実計情報!$A$3:$BM$502,38)</f>
        <v>仕様書のとおり</v>
      </c>
      <c r="D4" s="37" t="str">
        <f>VLOOKUP($A4,BI実計情報!$A$3:$BM$502,44)</f>
        <v>PC</v>
      </c>
      <c r="E4" s="39">
        <f>VLOOKUP($A4,BI実計情報!$A$3:$BM$502,39)</f>
        <v>5</v>
      </c>
      <c r="F4" s="40"/>
      <c r="G4" s="40"/>
      <c r="I4" s="36"/>
      <c r="J4" s="36"/>
      <c r="K4" s="36"/>
      <c r="L4" s="36"/>
      <c r="M4" s="36"/>
      <c r="N4" s="36"/>
      <c r="O4" s="36"/>
    </row>
    <row r="5" spans="1:15" s="31" customFormat="1" ht="28.5" customHeight="1" x14ac:dyDescent="0.15">
      <c r="A5" s="35">
        <v>4</v>
      </c>
      <c r="B5" s="51" t="str">
        <f>VLOOKUP(A5,BI実計情報!$A$3:$BM$502,37)</f>
        <v>金属用補修剤</v>
      </c>
      <c r="C5" s="38" t="str">
        <f>VLOOKUP($A5,BI実計情報!$A$3:$BM$502,38)</f>
        <v>仕様書のとおり</v>
      </c>
      <c r="D5" s="37" t="str">
        <f>VLOOKUP($A5,BI実計情報!$A$3:$BM$502,44)</f>
        <v>ST</v>
      </c>
      <c r="E5" s="39">
        <f>VLOOKUP($A5,BI実計情報!$A$3:$BM$502,39)</f>
        <v>1</v>
      </c>
      <c r="F5" s="40"/>
      <c r="G5" s="40"/>
      <c r="H5" s="49">
        <v>34</v>
      </c>
      <c r="I5" s="49">
        <v>35</v>
      </c>
      <c r="J5" s="49">
        <v>36</v>
      </c>
      <c r="K5" s="36"/>
      <c r="L5" s="36"/>
      <c r="M5" s="36"/>
      <c r="N5" s="36"/>
      <c r="O5" s="41"/>
    </row>
    <row r="6" spans="1:15" s="31" customFormat="1" ht="28.5" customHeight="1" x14ac:dyDescent="0.15">
      <c r="A6" s="35">
        <v>5</v>
      </c>
      <c r="B6" s="51" t="str">
        <f>VLOOKUP(A6,BI実計情報!$A$3:$BM$502,37)</f>
        <v>チェーンソー刃</v>
      </c>
      <c r="C6" s="38" t="str">
        <f>VLOOKUP($A6,BI実計情報!$A$3:$BM$502,38)</f>
        <v>仕様書のとおり</v>
      </c>
      <c r="D6" s="37" t="str">
        <f>VLOOKUP($A6,BI実計情報!$A$3:$BM$502,44)</f>
        <v>EA</v>
      </c>
      <c r="E6" s="39">
        <f>VLOOKUP($A6,BI実計情報!$A$3:$BM$502,39)</f>
        <v>2</v>
      </c>
      <c r="F6" s="40"/>
      <c r="G6" s="40"/>
      <c r="H6" s="52" t="s">
        <v>32</v>
      </c>
      <c r="I6" s="52" t="s">
        <v>33</v>
      </c>
      <c r="J6" s="52" t="s">
        <v>34</v>
      </c>
      <c r="K6" s="108"/>
      <c r="L6" s="36"/>
      <c r="M6" s="36"/>
      <c r="N6" s="36"/>
      <c r="O6" s="36"/>
    </row>
    <row r="7" spans="1:15" s="31" customFormat="1" ht="28.5" customHeight="1" x14ac:dyDescent="0.15">
      <c r="A7" s="35">
        <v>6</v>
      </c>
      <c r="B7" s="51" t="str">
        <f>VLOOKUP(A7,BI実計情報!$A$3:$BM$502,37)</f>
        <v>プーラーアームオプションアーム</v>
      </c>
      <c r="C7" s="38" t="str">
        <f>VLOOKUP($A7,BI実計情報!$A$3:$BM$502,38)</f>
        <v>仕様書のとおり</v>
      </c>
      <c r="D7" s="37" t="str">
        <f>VLOOKUP($A7,BI実計情報!$A$3:$BM$502,44)</f>
        <v>EA</v>
      </c>
      <c r="E7" s="39">
        <f>VLOOKUP($A7,BI実計情報!$A$3:$BM$502,39)</f>
        <v>1</v>
      </c>
      <c r="F7" s="40"/>
      <c r="G7" s="40"/>
      <c r="H7" s="38" t="str">
        <f>VLOOKUP($A7,BI実計情報!$A$3:$BM$502,34)</f>
        <v/>
      </c>
      <c r="I7" s="38" t="str">
        <f>VLOOKUP($A7,BI実計情報!$A$3:$BM$502,35)</f>
        <v>山本２曹　2099　予備日:5.12.21(木)1430</v>
      </c>
      <c r="J7" s="38" t="str">
        <f>VLOOKUP($A7,BI実計情報!$A$3:$BM$502,36)</f>
        <v>1</v>
      </c>
      <c r="K7" s="108" t="s">
        <v>38</v>
      </c>
      <c r="L7" s="531" t="s">
        <v>76</v>
      </c>
      <c r="M7" s="531"/>
      <c r="N7" s="531"/>
      <c r="O7" s="531"/>
    </row>
    <row r="8" spans="1:15" s="31" customFormat="1" ht="28.5" customHeight="1" x14ac:dyDescent="0.15">
      <c r="A8" s="35">
        <v>7</v>
      </c>
      <c r="B8" s="51" t="str">
        <f>VLOOKUP(A8,BI実計情報!$A$3:$BM$502,37)</f>
        <v>プーラーアームオプションアーム</v>
      </c>
      <c r="C8" s="38" t="str">
        <f>VLOOKUP($A8,BI実計情報!$A$3:$BM$502,38)</f>
        <v>仕様書のとおり</v>
      </c>
      <c r="D8" s="37" t="str">
        <f>VLOOKUP($A8,BI実計情報!$A$3:$BM$502,44)</f>
        <v>EA</v>
      </c>
      <c r="E8" s="39">
        <f>VLOOKUP($A8,BI実計情報!$A$3:$BM$502,39)</f>
        <v>1</v>
      </c>
      <c r="F8" s="40"/>
      <c r="G8" s="40"/>
      <c r="I8" s="36"/>
      <c r="J8" s="36"/>
      <c r="K8" s="53"/>
      <c r="L8" s="53"/>
      <c r="M8" s="36"/>
      <c r="N8" s="36"/>
      <c r="O8" s="36"/>
    </row>
    <row r="9" spans="1:15" s="31" customFormat="1" ht="28.5" customHeight="1" x14ac:dyDescent="0.15">
      <c r="A9" s="35">
        <v>8</v>
      </c>
      <c r="B9" s="51" t="str">
        <f>VLOOKUP(A9,BI実計情報!$A$3:$BM$502,37)</f>
        <v>ラチェットハンドル</v>
      </c>
      <c r="C9" s="38" t="str">
        <f>VLOOKUP($A9,BI実計情報!$A$3:$BM$502,38)</f>
        <v>仕様書のとおり</v>
      </c>
      <c r="D9" s="37" t="str">
        <f>VLOOKUP($A9,BI実計情報!$A$3:$BM$502,44)</f>
        <v>EA</v>
      </c>
      <c r="E9" s="39">
        <f>VLOOKUP($A9,BI実計情報!$A$3:$BM$502,39)</f>
        <v>1</v>
      </c>
      <c r="F9" s="40"/>
      <c r="G9" s="40"/>
      <c r="I9" s="36"/>
      <c r="J9" s="36"/>
      <c r="K9" s="36"/>
      <c r="L9" s="36"/>
      <c r="M9" s="36"/>
      <c r="N9" s="36"/>
      <c r="O9" s="36"/>
    </row>
    <row r="10" spans="1:15" s="31" customFormat="1" ht="28.5" customHeight="1" x14ac:dyDescent="0.15">
      <c r="A10" s="35">
        <v>9</v>
      </c>
      <c r="B10" s="51" t="str">
        <f>VLOOKUP(A10,BI実計情報!$A$3:$BM$502,37)</f>
        <v>エアドリル</v>
      </c>
      <c r="C10" s="38" t="str">
        <f>VLOOKUP($A10,BI実計情報!$A$3:$BM$502,38)</f>
        <v>仕様書のとおり</v>
      </c>
      <c r="D10" s="37" t="str">
        <f>VLOOKUP($A10,BI実計情報!$A$3:$BM$502,44)</f>
        <v>UN</v>
      </c>
      <c r="E10" s="39">
        <f>VLOOKUP($A10,BI実計情報!$A$3:$BM$502,39)</f>
        <v>1</v>
      </c>
      <c r="F10" s="40"/>
      <c r="G10" s="40"/>
      <c r="I10" s="36"/>
      <c r="J10" s="36"/>
      <c r="K10" s="36"/>
      <c r="L10" s="36"/>
      <c r="M10" s="36"/>
      <c r="N10" s="36"/>
      <c r="O10" s="36"/>
    </row>
    <row r="11" spans="1:15" s="31" customFormat="1" ht="28.5" customHeight="1" x14ac:dyDescent="0.15">
      <c r="A11" s="35">
        <v>10</v>
      </c>
      <c r="B11" s="51" t="str">
        <f>VLOOKUP(A11,BI実計情報!$A$3:$BM$502,37)</f>
        <v>インパクトソケットセット</v>
      </c>
      <c r="C11" s="38" t="str">
        <f>VLOOKUP($A11,BI実計情報!$A$3:$BM$502,38)</f>
        <v>仕様書のとおり</v>
      </c>
      <c r="D11" s="37" t="str">
        <f>VLOOKUP($A11,BI実計情報!$A$3:$BM$502,44)</f>
        <v>ST</v>
      </c>
      <c r="E11" s="39">
        <f>VLOOKUP($A11,BI実計情報!$A$3:$BM$502,39)</f>
        <v>1</v>
      </c>
      <c r="F11" s="40"/>
      <c r="G11" s="40"/>
      <c r="I11" s="36"/>
      <c r="J11" s="36"/>
      <c r="K11" s="36"/>
      <c r="L11" s="36"/>
      <c r="M11" s="36"/>
      <c r="N11" s="36"/>
      <c r="O11" s="36"/>
    </row>
    <row r="12" spans="1:15" s="31" customFormat="1" ht="28.5" customHeight="1" x14ac:dyDescent="0.15">
      <c r="A12" s="35">
        <v>11</v>
      </c>
      <c r="B12" s="51" t="str">
        <f>VLOOKUP(A12,BI実計情報!$A$3:$BM$502,37)</f>
        <v>ジグソーブレードセット</v>
      </c>
      <c r="C12" s="38" t="str">
        <f>VLOOKUP($A12,BI実計情報!$A$3:$BM$502,38)</f>
        <v>仕様書のとおり</v>
      </c>
      <c r="D12" s="37" t="str">
        <f>VLOOKUP($A12,BI実計情報!$A$3:$BM$502,44)</f>
        <v>ST</v>
      </c>
      <c r="E12" s="39">
        <f>VLOOKUP($A12,BI実計情報!$A$3:$BM$502,39)</f>
        <v>1</v>
      </c>
      <c r="F12" s="40"/>
      <c r="G12" s="40"/>
      <c r="I12" s="36"/>
      <c r="J12" s="36"/>
      <c r="K12" s="36"/>
      <c r="L12" s="36"/>
      <c r="M12" s="36"/>
      <c r="N12" s="36"/>
      <c r="O12" s="36"/>
    </row>
    <row r="13" spans="1:15" s="31" customFormat="1" ht="28.5" customHeight="1" x14ac:dyDescent="0.15">
      <c r="A13" s="35">
        <v>12</v>
      </c>
      <c r="B13" s="51" t="str">
        <f>VLOOKUP(A13,BI実計情報!$A$3:$BM$502,37)</f>
        <v>エアーインパクトドライバー</v>
      </c>
      <c r="C13" s="38" t="str">
        <f>VLOOKUP($A13,BI実計情報!$A$3:$BM$502,38)</f>
        <v>仕様書のとおり</v>
      </c>
      <c r="D13" s="37" t="str">
        <f>VLOOKUP($A13,BI実計情報!$A$3:$BM$502,44)</f>
        <v>UN</v>
      </c>
      <c r="E13" s="39">
        <f>VLOOKUP($A13,BI実計情報!$A$3:$BM$502,39)</f>
        <v>1</v>
      </c>
      <c r="F13" s="40"/>
      <c r="G13" s="40"/>
      <c r="I13" s="36"/>
      <c r="J13" s="36"/>
      <c r="K13" s="36"/>
      <c r="L13" s="36"/>
      <c r="M13" s="36"/>
      <c r="N13" s="36"/>
      <c r="O13" s="36"/>
    </row>
    <row r="14" spans="1:15" s="31" customFormat="1" ht="28.5" customHeight="1" x14ac:dyDescent="0.15">
      <c r="A14" s="35">
        <v>13</v>
      </c>
      <c r="B14" s="51" t="str">
        <f>VLOOKUP(A14,BI実計情報!$A$3:$BM$502,37)</f>
        <v>スパナセット</v>
      </c>
      <c r="C14" s="38" t="str">
        <f>VLOOKUP($A14,BI実計情報!$A$3:$BM$502,38)</f>
        <v>仕様書のとおり</v>
      </c>
      <c r="D14" s="37" t="str">
        <f>VLOOKUP($A14,BI実計情報!$A$3:$BM$502,44)</f>
        <v>ST</v>
      </c>
      <c r="E14" s="39">
        <f>VLOOKUP($A14,BI実計情報!$A$3:$BM$502,39)</f>
        <v>2</v>
      </c>
      <c r="F14" s="40"/>
      <c r="G14" s="40"/>
      <c r="I14" s="36"/>
      <c r="J14" s="36"/>
      <c r="K14" s="36"/>
      <c r="L14" s="36"/>
      <c r="M14" s="36"/>
      <c r="N14" s="36"/>
      <c r="O14" s="36"/>
    </row>
    <row r="15" spans="1:15" s="31" customFormat="1" ht="28.5" customHeight="1" x14ac:dyDescent="0.15">
      <c r="A15" s="35">
        <v>14</v>
      </c>
      <c r="B15" s="51" t="str">
        <f>VLOOKUP(A15,BI実計情報!$A$3:$BM$502,37)</f>
        <v>インパクトドライバー</v>
      </c>
      <c r="C15" s="38" t="str">
        <f>VLOOKUP($A15,BI実計情報!$A$3:$BM$502,38)</f>
        <v>仕様書のとおり</v>
      </c>
      <c r="D15" s="37" t="str">
        <f>VLOOKUP($A15,BI実計情報!$A$3:$BM$502,44)</f>
        <v>ST</v>
      </c>
      <c r="E15" s="39">
        <f>VLOOKUP($A15,BI実計情報!$A$3:$BM$502,39)</f>
        <v>1</v>
      </c>
      <c r="F15" s="40"/>
      <c r="G15" s="40"/>
      <c r="I15" s="36"/>
      <c r="J15" s="36"/>
      <c r="K15" s="36"/>
      <c r="L15" s="36"/>
      <c r="M15" s="36"/>
      <c r="N15" s="36"/>
      <c r="O15" s="36"/>
    </row>
    <row r="16" spans="1:15" s="31" customFormat="1" ht="28.5" customHeight="1" x14ac:dyDescent="0.15">
      <c r="A16" s="35">
        <v>15</v>
      </c>
      <c r="B16" s="51" t="str">
        <f>VLOOKUP(A16,BI実計情報!$A$3:$BM$502,37)</f>
        <v>スナップリングプライヤー</v>
      </c>
      <c r="C16" s="38" t="str">
        <f>VLOOKUP($A16,BI実計情報!$A$3:$BM$502,38)</f>
        <v>仕様書のとおり</v>
      </c>
      <c r="D16" s="37" t="str">
        <f>VLOOKUP($A16,BI実計情報!$A$3:$BM$502,44)</f>
        <v>EA</v>
      </c>
      <c r="E16" s="39">
        <f>VLOOKUP($A16,BI実計情報!$A$3:$BM$502,39)</f>
        <v>1</v>
      </c>
      <c r="F16" s="40"/>
      <c r="G16" s="40"/>
      <c r="I16" s="36"/>
      <c r="J16" s="36"/>
      <c r="K16" s="36"/>
      <c r="L16" s="36"/>
      <c r="M16" s="36"/>
      <c r="N16" s="36"/>
      <c r="O16" s="36"/>
    </row>
    <row r="17" spans="1:15" s="31" customFormat="1" ht="28.5" customHeight="1" x14ac:dyDescent="0.15">
      <c r="A17" s="35">
        <v>16</v>
      </c>
      <c r="B17" s="51" t="str">
        <f>VLOOKUP(A17,BI実計情報!$A$3:$BM$502,37)</f>
        <v>スナップリングプライヤー</v>
      </c>
      <c r="C17" s="38" t="str">
        <f>VLOOKUP($A17,BI実計情報!$A$3:$BM$502,38)</f>
        <v>仕様書のとおり</v>
      </c>
      <c r="D17" s="37" t="str">
        <f>VLOOKUP($A17,BI実計情報!$A$3:$BM$502,44)</f>
        <v>EA</v>
      </c>
      <c r="E17" s="39">
        <f>VLOOKUP($A17,BI実計情報!$A$3:$BM$502,39)</f>
        <v>1</v>
      </c>
      <c r="F17" s="40"/>
      <c r="G17" s="40"/>
      <c r="I17" s="36"/>
      <c r="J17" s="36"/>
      <c r="K17" s="36"/>
      <c r="L17" s="36"/>
      <c r="M17" s="36"/>
      <c r="N17" s="36"/>
      <c r="O17" s="36"/>
    </row>
    <row r="18" spans="1:15" s="31" customFormat="1" ht="28.5" customHeight="1" x14ac:dyDescent="0.15">
      <c r="A18" s="35">
        <v>17</v>
      </c>
      <c r="B18" s="51" t="str">
        <f>VLOOKUP(A18,BI実計情報!$A$3:$BM$502,37)</f>
        <v>スナップリングプライヤー</v>
      </c>
      <c r="C18" s="38" t="str">
        <f>VLOOKUP($A18,BI実計情報!$A$3:$BM$502,38)</f>
        <v>仕様書のとおり</v>
      </c>
      <c r="D18" s="37" t="str">
        <f>VLOOKUP($A18,BI実計情報!$A$3:$BM$502,44)</f>
        <v>EA</v>
      </c>
      <c r="E18" s="39">
        <f>VLOOKUP($A18,BI実計情報!$A$3:$BM$502,39)</f>
        <v>1</v>
      </c>
      <c r="F18" s="40"/>
      <c r="G18" s="40"/>
      <c r="I18" s="36"/>
      <c r="J18" s="36"/>
      <c r="K18" s="36"/>
      <c r="L18" s="36"/>
      <c r="M18" s="36"/>
      <c r="N18" s="36"/>
      <c r="O18" s="36"/>
    </row>
    <row r="19" spans="1:15" s="31" customFormat="1" ht="28.5" customHeight="1" x14ac:dyDescent="0.15">
      <c r="A19" s="35">
        <v>18</v>
      </c>
      <c r="B19" s="51" t="str">
        <f>VLOOKUP(A19,BI実計情報!$A$3:$BM$502,37)</f>
        <v>トルクレンチ</v>
      </c>
      <c r="C19" s="38" t="str">
        <f>VLOOKUP($A19,BI実計情報!$A$3:$BM$502,38)</f>
        <v>仕様書のとおり</v>
      </c>
      <c r="D19" s="37" t="str">
        <f>VLOOKUP($A19,BI実計情報!$A$3:$BM$502,44)</f>
        <v>EA</v>
      </c>
      <c r="E19" s="39">
        <f>VLOOKUP($A19,BI実計情報!$A$3:$BM$502,39)</f>
        <v>1</v>
      </c>
      <c r="F19" s="40"/>
      <c r="G19" s="40"/>
      <c r="I19" s="36"/>
      <c r="J19" s="36"/>
      <c r="K19" s="36"/>
      <c r="L19" s="36"/>
      <c r="M19" s="36"/>
      <c r="N19" s="36"/>
      <c r="O19" s="36"/>
    </row>
    <row r="20" spans="1:15" s="31" customFormat="1" ht="28.5" customHeight="1" x14ac:dyDescent="0.15">
      <c r="A20" s="35">
        <v>19</v>
      </c>
      <c r="B20" s="51" t="str">
        <f>VLOOKUP(A20,BI実計情報!$A$3:$BM$502,37)</f>
        <v>トルクレンチ</v>
      </c>
      <c r="C20" s="38" t="str">
        <f>VLOOKUP($A20,BI実計情報!$A$3:$BM$502,38)</f>
        <v>仕様書のとおり</v>
      </c>
      <c r="D20" s="37" t="str">
        <f>VLOOKUP($A20,BI実計情報!$A$3:$BM$502,44)</f>
        <v>EA</v>
      </c>
      <c r="E20" s="39">
        <f>VLOOKUP($A20,BI実計情報!$A$3:$BM$502,39)</f>
        <v>1</v>
      </c>
      <c r="F20" s="40"/>
      <c r="G20" s="40"/>
      <c r="I20" s="36"/>
      <c r="J20" s="36"/>
      <c r="K20" s="36"/>
      <c r="L20" s="36"/>
      <c r="M20" s="36"/>
      <c r="N20" s="36"/>
      <c r="O20" s="36"/>
    </row>
    <row r="21" spans="1:15" s="31" customFormat="1" ht="28.5" customHeight="1" x14ac:dyDescent="0.15">
      <c r="A21" s="35">
        <v>20</v>
      </c>
      <c r="B21" s="51" t="str">
        <f>VLOOKUP(A21,BI実計情報!$A$3:$BM$502,37)</f>
        <v>インパクト用ソケット</v>
      </c>
      <c r="C21" s="38" t="str">
        <f>VLOOKUP($A21,BI実計情報!$A$3:$BM$502,38)</f>
        <v>仕様書のとおり</v>
      </c>
      <c r="D21" s="37" t="str">
        <f>VLOOKUP($A21,BI実計情報!$A$3:$BM$502,44)</f>
        <v>EA</v>
      </c>
      <c r="E21" s="39">
        <f>VLOOKUP($A21,BI実計情報!$A$3:$BM$502,39)</f>
        <v>1</v>
      </c>
      <c r="F21" s="40"/>
      <c r="G21" s="40"/>
      <c r="I21" s="36"/>
      <c r="J21" s="36"/>
      <c r="K21" s="36"/>
      <c r="L21" s="36"/>
      <c r="M21" s="36"/>
      <c r="N21" s="36"/>
      <c r="O21" s="36"/>
    </row>
    <row r="22" spans="1:15" s="31" customFormat="1" ht="28.5" customHeight="1" x14ac:dyDescent="0.15">
      <c r="A22" s="35">
        <v>21</v>
      </c>
      <c r="B22" s="51" t="str">
        <f>VLOOKUP(A22,BI実計情報!$A$3:$BM$502,37)</f>
        <v>ヘキサゴンソケットレンチセット</v>
      </c>
      <c r="C22" s="38" t="str">
        <f>VLOOKUP($A22,BI実計情報!$A$3:$BM$502,38)</f>
        <v>仕様書のとおり</v>
      </c>
      <c r="D22" s="37" t="str">
        <f>VLOOKUP($A22,BI実計情報!$A$3:$BM$502,44)</f>
        <v>ST</v>
      </c>
      <c r="E22" s="39">
        <f>VLOOKUP($A22,BI実計情報!$A$3:$BM$502,39)</f>
        <v>1</v>
      </c>
      <c r="F22" s="40"/>
      <c r="G22" s="40"/>
      <c r="I22" s="36"/>
      <c r="J22" s="36"/>
      <c r="K22" s="36"/>
      <c r="L22" s="36"/>
      <c r="M22" s="36"/>
      <c r="N22" s="36"/>
      <c r="O22" s="36"/>
    </row>
    <row r="23" spans="1:15" s="31" customFormat="1" ht="28.5" customHeight="1" x14ac:dyDescent="0.15">
      <c r="A23" s="35">
        <v>22</v>
      </c>
      <c r="B23" s="51" t="str">
        <f>VLOOKUP(A23,BI実計情報!$A$3:$BM$502,37)</f>
        <v>ウォーターポンププライヤー</v>
      </c>
      <c r="C23" s="38" t="str">
        <f>VLOOKUP($A23,BI実計情報!$A$3:$BM$502,38)</f>
        <v>仕様書のとおり</v>
      </c>
      <c r="D23" s="37" t="str">
        <f>VLOOKUP($A23,BI実計情報!$A$3:$BM$502,44)</f>
        <v>PC</v>
      </c>
      <c r="E23" s="39">
        <f>VLOOKUP($A23,BI実計情報!$A$3:$BM$502,39)</f>
        <v>3</v>
      </c>
      <c r="F23" s="40"/>
      <c r="G23" s="40"/>
      <c r="I23" s="36"/>
      <c r="J23" s="36"/>
      <c r="K23" s="36"/>
      <c r="L23" s="36"/>
      <c r="M23" s="36"/>
      <c r="N23" s="36"/>
      <c r="O23" s="36"/>
    </row>
    <row r="24" spans="1:15" s="31" customFormat="1" ht="28.5" customHeight="1" x14ac:dyDescent="0.15">
      <c r="A24" s="35">
        <v>23</v>
      </c>
      <c r="B24" s="51" t="str">
        <f>VLOOKUP(A24,BI実計情報!$A$3:$BM$502,37)</f>
        <v>換気用品</v>
      </c>
      <c r="C24" s="38" t="str">
        <f>VLOOKUP($A24,BI実計情報!$A$3:$BM$502,38)</f>
        <v>仕様書のとおり</v>
      </c>
      <c r="D24" s="37" t="str">
        <f>VLOOKUP($A24,BI実計情報!$A$3:$BM$502,44)</f>
        <v>UN</v>
      </c>
      <c r="E24" s="39">
        <f>VLOOKUP($A24,BI実計情報!$A$3:$BM$502,39)</f>
        <v>3</v>
      </c>
      <c r="F24" s="40"/>
      <c r="G24" s="40"/>
      <c r="I24" s="36"/>
      <c r="J24" s="36"/>
      <c r="K24" s="36"/>
      <c r="L24" s="36"/>
      <c r="M24" s="36"/>
      <c r="N24" s="36"/>
      <c r="O24" s="36"/>
    </row>
    <row r="25" spans="1:15" s="31" customFormat="1" ht="28.5" customHeight="1" x14ac:dyDescent="0.15">
      <c r="A25" s="35">
        <v>24</v>
      </c>
      <c r="B25" s="51" t="str">
        <f>VLOOKUP(A25,BI実計情報!$A$3:$BM$502,37)</f>
        <v>換気用品</v>
      </c>
      <c r="C25" s="38" t="str">
        <f>VLOOKUP($A25,BI実計情報!$A$3:$BM$502,38)</f>
        <v>仕様書のとおり</v>
      </c>
      <c r="D25" s="37" t="str">
        <f>VLOOKUP($A25,BI実計情報!$A$3:$BM$502,44)</f>
        <v>EA</v>
      </c>
      <c r="E25" s="39">
        <f>VLOOKUP($A25,BI実計情報!$A$3:$BM$502,39)</f>
        <v>3</v>
      </c>
      <c r="F25" s="40"/>
      <c r="G25" s="40"/>
      <c r="I25" s="36"/>
      <c r="J25" s="36"/>
      <c r="K25" s="36"/>
      <c r="L25" s="36"/>
      <c r="M25" s="36"/>
      <c r="N25" s="36"/>
      <c r="O25" s="36"/>
    </row>
    <row r="26" spans="1:15" s="31" customFormat="1" ht="28.5" customHeight="1" x14ac:dyDescent="0.15">
      <c r="A26" s="35">
        <v>25</v>
      </c>
      <c r="B26" s="51" t="str">
        <f>VLOOKUP(A26,BI実計情報!$A$3:$BM$502,37)</f>
        <v>換気用品</v>
      </c>
      <c r="C26" s="38" t="str">
        <f>VLOOKUP($A26,BI実計情報!$A$3:$BM$502,38)</f>
        <v>仕様書のとおり</v>
      </c>
      <c r="D26" s="37" t="str">
        <f>VLOOKUP($A26,BI実計情報!$A$3:$BM$502,44)</f>
        <v>EA</v>
      </c>
      <c r="E26" s="39">
        <f>VLOOKUP($A26,BI実計情報!$A$3:$BM$502,39)</f>
        <v>2</v>
      </c>
      <c r="F26" s="40"/>
      <c r="G26" s="40"/>
      <c r="I26" s="43"/>
      <c r="J26" s="44"/>
      <c r="K26" s="36"/>
      <c r="L26" s="44"/>
      <c r="M26" s="44"/>
      <c r="N26" s="36"/>
      <c r="O26" s="36"/>
    </row>
    <row r="27" spans="1:15" s="31" customFormat="1" ht="28.5" hidden="1" customHeight="1" x14ac:dyDescent="0.15">
      <c r="A27" s="35"/>
      <c r="B27" s="51"/>
      <c r="C27" s="38"/>
      <c r="D27" s="37"/>
      <c r="E27" s="39"/>
      <c r="F27" s="42" t="s">
        <v>43</v>
      </c>
      <c r="G27" s="40"/>
      <c r="I27" s="43"/>
      <c r="J27" s="44"/>
      <c r="K27" s="36"/>
      <c r="L27" s="44"/>
      <c r="M27" s="44"/>
      <c r="N27" s="36"/>
      <c r="O27" s="36"/>
    </row>
    <row r="28" spans="1:15" s="31" customFormat="1" ht="28.5" customHeight="1" x14ac:dyDescent="0.15">
      <c r="A28" s="35">
        <v>26</v>
      </c>
      <c r="B28" s="51" t="str">
        <f>VLOOKUP(A28,BI実計情報!$A$3:$BM$502,37)</f>
        <v>パテへらセット</v>
      </c>
      <c r="C28" s="38" t="str">
        <f>VLOOKUP($A28,BI実計情報!$A$3:$BM$502,38)</f>
        <v>仕様書のとおり</v>
      </c>
      <c r="D28" s="37" t="str">
        <f>VLOOKUP($A28,BI実計情報!$A$3:$BM$502,44)</f>
        <v>ST</v>
      </c>
      <c r="E28" s="39">
        <f>VLOOKUP($A28,BI実計情報!$A$3:$BM$502,39)</f>
        <v>1</v>
      </c>
      <c r="F28" s="42"/>
      <c r="G28" s="40">
        <f>E28*F28</f>
        <v>0</v>
      </c>
      <c r="I28" s="43"/>
      <c r="J28" s="44"/>
      <c r="K28" s="36"/>
      <c r="L28" s="43"/>
      <c r="M28" s="44"/>
      <c r="N28" s="36"/>
      <c r="O28" s="36"/>
    </row>
    <row r="29" spans="1:15" s="31" customFormat="1" ht="28.5" customHeight="1" x14ac:dyDescent="0.15">
      <c r="A29" s="35">
        <v>27</v>
      </c>
      <c r="B29" s="51" t="str">
        <f>VLOOKUP(A29,BI実計情報!$A$3:$BM$502,37)</f>
        <v>使い捨て手袋</v>
      </c>
      <c r="C29" s="38" t="str">
        <f>VLOOKUP($A29,BI実計情報!$A$3:$BM$502,38)</f>
        <v>仕様書のとおり</v>
      </c>
      <c r="D29" s="37" t="str">
        <f>VLOOKUP($A29,BI実計情報!$A$3:$BM$502,44)</f>
        <v>CA</v>
      </c>
      <c r="E29" s="39">
        <f>VLOOKUP($A29,BI実計情報!$A$3:$BM$502,39)</f>
        <v>15</v>
      </c>
      <c r="F29" s="42"/>
      <c r="G29" s="40">
        <f t="shared" ref="G29:G40" si="0">E29*F29</f>
        <v>0</v>
      </c>
    </row>
    <row r="30" spans="1:15" s="31" customFormat="1" ht="28.5" customHeight="1" x14ac:dyDescent="0.15">
      <c r="A30" s="35">
        <v>28</v>
      </c>
      <c r="B30" s="51" t="str">
        <f>VLOOKUP(A30,BI実計情報!$A$3:$BM$502,37)</f>
        <v>使い捨て手袋</v>
      </c>
      <c r="C30" s="38" t="str">
        <f>VLOOKUP($A30,BI実計情報!$A$3:$BM$502,38)</f>
        <v>仕様書のとおり</v>
      </c>
      <c r="D30" s="37" t="str">
        <f>VLOOKUP($A30,BI実計情報!$A$3:$BM$502,44)</f>
        <v>CA</v>
      </c>
      <c r="E30" s="39">
        <f>VLOOKUP($A30,BI実計情報!$A$3:$BM$502,39)</f>
        <v>10</v>
      </c>
      <c r="F30" s="42"/>
      <c r="G30" s="40">
        <f t="shared" si="0"/>
        <v>0</v>
      </c>
    </row>
    <row r="31" spans="1:15" s="31" customFormat="1" ht="28.5" customHeight="1" x14ac:dyDescent="0.15">
      <c r="A31" s="35">
        <v>29</v>
      </c>
      <c r="B31" s="51" t="str">
        <f>VLOOKUP(A31,BI実計情報!$A$3:$BM$502,37)</f>
        <v>運搬車</v>
      </c>
      <c r="C31" s="38" t="str">
        <f>VLOOKUP($A31,BI実計情報!$A$3:$BM$502,38)</f>
        <v>仕様書のとおり</v>
      </c>
      <c r="D31" s="37" t="str">
        <f>VLOOKUP($A31,BI実計情報!$A$3:$BM$502,44)</f>
        <v>UN</v>
      </c>
      <c r="E31" s="39">
        <f>VLOOKUP($A31,BI実計情報!$A$3:$BM$502,39)</f>
        <v>2</v>
      </c>
      <c r="F31" s="42"/>
      <c r="G31" s="40">
        <f t="shared" si="0"/>
        <v>0</v>
      </c>
      <c r="I31" s="36"/>
      <c r="J31" s="36"/>
      <c r="K31" s="36"/>
      <c r="L31" s="36"/>
      <c r="M31" s="36"/>
      <c r="N31" s="36"/>
      <c r="O31" s="36"/>
    </row>
    <row r="32" spans="1:15" s="31" customFormat="1" ht="28.5" customHeight="1" x14ac:dyDescent="0.15">
      <c r="A32" s="35">
        <v>30</v>
      </c>
      <c r="B32" s="51" t="str">
        <f>VLOOKUP(A32,BI実計情報!$A$3:$BM$502,37)</f>
        <v>マグネットスタンド用パーツ</v>
      </c>
      <c r="C32" s="38" t="str">
        <f>VLOOKUP($A32,BI実計情報!$A$3:$BM$502,38)</f>
        <v>仕様書のとおり</v>
      </c>
      <c r="D32" s="37" t="str">
        <f>VLOOKUP($A32,BI実計情報!$A$3:$BM$502,44)</f>
        <v>EA</v>
      </c>
      <c r="E32" s="39">
        <f>VLOOKUP($A32,BI実計情報!$A$3:$BM$502,39)</f>
        <v>2</v>
      </c>
      <c r="F32" s="42"/>
      <c r="G32" s="40">
        <f t="shared" si="0"/>
        <v>0</v>
      </c>
      <c r="I32" s="36"/>
      <c r="J32" s="36"/>
      <c r="K32" s="36"/>
      <c r="L32" s="36"/>
      <c r="M32" s="36"/>
      <c r="N32" s="36"/>
      <c r="O32" s="36"/>
    </row>
    <row r="33" spans="1:15" s="31" customFormat="1" ht="28.5" customHeight="1" x14ac:dyDescent="0.15">
      <c r="A33" s="35">
        <v>31</v>
      </c>
      <c r="B33" s="51" t="str">
        <f>VLOOKUP(A33,BI実計情報!$A$3:$BM$502,37)</f>
        <v>マグネットスタンド用パーツ</v>
      </c>
      <c r="C33" s="38" t="str">
        <f>VLOOKUP($A33,BI実計情報!$A$3:$BM$502,38)</f>
        <v>仕様書のとおり</v>
      </c>
      <c r="D33" s="37" t="str">
        <f>VLOOKUP($A33,BI実計情報!$A$3:$BM$502,44)</f>
        <v>EA</v>
      </c>
      <c r="E33" s="39">
        <f>VLOOKUP($A33,BI実計情報!$A$3:$BM$502,39)</f>
        <v>1</v>
      </c>
      <c r="F33" s="42"/>
      <c r="G33" s="40">
        <f t="shared" si="0"/>
        <v>0</v>
      </c>
      <c r="I33" s="36"/>
      <c r="J33" s="36"/>
      <c r="K33" s="36"/>
      <c r="L33" s="36"/>
      <c r="M33" s="36"/>
      <c r="N33" s="36"/>
      <c r="O33" s="36"/>
    </row>
    <row r="34" spans="1:15" s="31" customFormat="1" ht="28.5" customHeight="1" x14ac:dyDescent="0.15">
      <c r="A34" s="35">
        <v>32</v>
      </c>
      <c r="B34" s="51" t="str">
        <f>VLOOKUP(A34,BI実計情報!$A$3:$BM$502,37)</f>
        <v>マグネットスタンド用パーツ</v>
      </c>
      <c r="C34" s="38" t="str">
        <f>VLOOKUP($A34,BI実計情報!$A$3:$BM$502,38)</f>
        <v>仕様書のとおり</v>
      </c>
      <c r="D34" s="37" t="str">
        <f>VLOOKUP($A34,BI実計情報!$A$3:$BM$502,44)</f>
        <v>EA</v>
      </c>
      <c r="E34" s="39">
        <f>VLOOKUP($A34,BI実計情報!$A$3:$BM$502,39)</f>
        <v>2</v>
      </c>
      <c r="F34" s="42"/>
      <c r="G34" s="40">
        <f t="shared" si="0"/>
        <v>0</v>
      </c>
      <c r="I34" s="36"/>
      <c r="J34" s="36"/>
      <c r="K34" s="36"/>
      <c r="L34" s="36"/>
      <c r="M34" s="36"/>
      <c r="N34" s="36"/>
      <c r="O34" s="36"/>
    </row>
    <row r="35" spans="1:15" s="31" customFormat="1" ht="28.5" customHeight="1" x14ac:dyDescent="0.15">
      <c r="A35" s="35">
        <v>33</v>
      </c>
      <c r="B35" s="51" t="str">
        <f>VLOOKUP(A35,BI実計情報!$A$3:$BM$502,37)</f>
        <v>ピッチゲージ</v>
      </c>
      <c r="C35" s="38" t="str">
        <f>VLOOKUP($A35,BI実計情報!$A$3:$BM$502,38)</f>
        <v>仕様書のとおり</v>
      </c>
      <c r="D35" s="37" t="str">
        <f>VLOOKUP($A35,BI実計情報!$A$3:$BM$502,44)</f>
        <v>EA</v>
      </c>
      <c r="E35" s="39">
        <f>VLOOKUP($A35,BI実計情報!$A$3:$BM$502,39)</f>
        <v>1</v>
      </c>
      <c r="F35" s="42"/>
      <c r="G35" s="40">
        <f t="shared" si="0"/>
        <v>0</v>
      </c>
      <c r="I35" s="36"/>
      <c r="J35" s="36"/>
      <c r="K35" s="36"/>
      <c r="L35" s="36"/>
      <c r="M35" s="36"/>
      <c r="N35" s="36"/>
      <c r="O35" s="41"/>
    </row>
    <row r="36" spans="1:15" s="31" customFormat="1" ht="28.5" customHeight="1" x14ac:dyDescent="0.15">
      <c r="A36" s="35">
        <v>34</v>
      </c>
      <c r="B36" s="51" t="str">
        <f>VLOOKUP(A36,BI実計情報!$A$3:$BM$502,37)</f>
        <v>両口スパナ</v>
      </c>
      <c r="C36" s="38" t="str">
        <f>VLOOKUP($A36,BI実計情報!$A$3:$BM$502,38)</f>
        <v>仕様書のとおり</v>
      </c>
      <c r="D36" s="37" t="str">
        <f>VLOOKUP($A36,BI実計情報!$A$3:$BM$502,44)</f>
        <v>EA</v>
      </c>
      <c r="E36" s="39">
        <f>VLOOKUP($A36,BI実計情報!$A$3:$BM$502,39)</f>
        <v>1</v>
      </c>
      <c r="F36" s="42"/>
      <c r="G36" s="40">
        <f t="shared" si="0"/>
        <v>0</v>
      </c>
      <c r="I36" s="36"/>
      <c r="J36" s="36"/>
      <c r="K36" s="36"/>
      <c r="L36" s="36"/>
      <c r="M36" s="36"/>
      <c r="N36" s="36"/>
      <c r="O36" s="36"/>
    </row>
    <row r="37" spans="1:15" s="31" customFormat="1" ht="28.5" customHeight="1" x14ac:dyDescent="0.15">
      <c r="A37" s="35">
        <v>35</v>
      </c>
      <c r="B37" s="51" t="str">
        <f>VLOOKUP(A37,BI実計情報!$A$3:$BM$502,37)</f>
        <v>両口スパナ</v>
      </c>
      <c r="C37" s="38" t="str">
        <f>VLOOKUP($A37,BI実計情報!$A$3:$BM$502,38)</f>
        <v>仕様書のとおり</v>
      </c>
      <c r="D37" s="37" t="str">
        <f>VLOOKUP($A37,BI実計情報!$A$3:$BM$502,44)</f>
        <v>EA</v>
      </c>
      <c r="E37" s="39">
        <f>VLOOKUP($A37,BI実計情報!$A$3:$BM$502,39)</f>
        <v>1</v>
      </c>
      <c r="F37" s="42"/>
      <c r="G37" s="40">
        <f t="shared" si="0"/>
        <v>0</v>
      </c>
      <c r="I37" s="36"/>
      <c r="J37" s="36"/>
      <c r="K37" s="36"/>
      <c r="L37" s="36"/>
      <c r="M37" s="36"/>
      <c r="N37" s="36"/>
      <c r="O37" s="36"/>
    </row>
    <row r="38" spans="1:15" s="31" customFormat="1" ht="28.5" customHeight="1" x14ac:dyDescent="0.15">
      <c r="A38" s="35">
        <v>36</v>
      </c>
      <c r="B38" s="51" t="str">
        <f>VLOOKUP(A38,BI実計情報!$A$3:$BM$502,37)</f>
        <v>ソケットアダプター</v>
      </c>
      <c r="C38" s="38" t="str">
        <f>VLOOKUP($A38,BI実計情報!$A$3:$BM$502,38)</f>
        <v>仕様書のとおり</v>
      </c>
      <c r="D38" s="37" t="str">
        <f>VLOOKUP($A38,BI実計情報!$A$3:$BM$502,44)</f>
        <v>EA</v>
      </c>
      <c r="E38" s="39">
        <f>VLOOKUP($A38,BI実計情報!$A$3:$BM$502,39)</f>
        <v>2</v>
      </c>
      <c r="F38" s="42"/>
      <c r="G38" s="40">
        <f t="shared" si="0"/>
        <v>0</v>
      </c>
      <c r="I38" s="36"/>
      <c r="J38" s="36"/>
      <c r="K38" s="36"/>
      <c r="L38" s="36"/>
      <c r="M38" s="36"/>
      <c r="N38" s="36"/>
      <c r="O38" s="36"/>
    </row>
    <row r="39" spans="1:15" s="31" customFormat="1" ht="28.5" customHeight="1" x14ac:dyDescent="0.15">
      <c r="A39" s="35">
        <v>37</v>
      </c>
      <c r="B39" s="51" t="str">
        <f>VLOOKUP(A39,BI実計情報!$A$3:$BM$502,37)</f>
        <v>ソケットアダプター</v>
      </c>
      <c r="C39" s="38" t="str">
        <f>VLOOKUP($A39,BI実計情報!$A$3:$BM$502,38)</f>
        <v>仕様書のとおり</v>
      </c>
      <c r="D39" s="37" t="str">
        <f>VLOOKUP($A39,BI実計情報!$A$3:$BM$502,44)</f>
        <v>EA</v>
      </c>
      <c r="E39" s="39">
        <f>VLOOKUP($A39,BI実計情報!$A$3:$BM$502,39)</f>
        <v>2</v>
      </c>
      <c r="F39" s="42"/>
      <c r="G39" s="40">
        <f t="shared" si="0"/>
        <v>0</v>
      </c>
      <c r="I39" s="36"/>
      <c r="J39" s="36"/>
      <c r="K39" s="36"/>
      <c r="L39" s="36"/>
      <c r="M39" s="36"/>
      <c r="N39" s="36"/>
      <c r="O39" s="36"/>
    </row>
    <row r="40" spans="1:15" s="31" customFormat="1" ht="28.5" customHeight="1" x14ac:dyDescent="0.15">
      <c r="A40" s="35">
        <v>38</v>
      </c>
      <c r="B40" s="51" t="str">
        <f>VLOOKUP(A40,BI実計情報!$A$3:$BM$502,37)</f>
        <v>スピーダーハンドル</v>
      </c>
      <c r="C40" s="38" t="str">
        <f>VLOOKUP($A40,BI実計情報!$A$3:$BM$502,38)</f>
        <v>仕様書のとおり</v>
      </c>
      <c r="D40" s="37" t="str">
        <f>VLOOKUP($A40,BI実計情報!$A$3:$BM$502,44)</f>
        <v>EA</v>
      </c>
      <c r="E40" s="39">
        <f>VLOOKUP($A40,BI実計情報!$A$3:$BM$502,39)</f>
        <v>2</v>
      </c>
      <c r="F40" s="42"/>
      <c r="G40" s="40">
        <f t="shared" si="0"/>
        <v>0</v>
      </c>
      <c r="I40" s="36"/>
      <c r="J40" s="36"/>
      <c r="K40" s="36"/>
      <c r="L40" s="36"/>
      <c r="M40" s="36"/>
      <c r="N40" s="36"/>
      <c r="O40" s="36"/>
    </row>
    <row r="41" spans="1:15" s="31" customFormat="1" ht="28.5" customHeight="1" x14ac:dyDescent="0.15">
      <c r="A41" s="35">
        <v>39</v>
      </c>
      <c r="B41" s="51" t="str">
        <f>VLOOKUP(A41,BI実計情報!$A$3:$BM$502,37)</f>
        <v>インパクト用ソケット</v>
      </c>
      <c r="C41" s="38" t="str">
        <f>VLOOKUP($A41,BI実計情報!$A$3:$BM$502,38)</f>
        <v>仕様書のとおり</v>
      </c>
      <c r="D41" s="37" t="str">
        <f>VLOOKUP($A41,BI実計情報!$A$3:$BM$502,44)</f>
        <v>EA</v>
      </c>
      <c r="E41" s="39">
        <f>VLOOKUP($A41,BI実計情報!$A$3:$BM$502,39)</f>
        <v>2</v>
      </c>
      <c r="F41" s="42"/>
      <c r="G41" s="40"/>
      <c r="I41" s="36"/>
      <c r="J41" s="36"/>
      <c r="K41" s="36"/>
      <c r="L41" s="36"/>
      <c r="M41" s="36"/>
      <c r="N41" s="36"/>
      <c r="O41" s="36"/>
    </row>
    <row r="42" spans="1:15" s="31" customFormat="1" ht="28.5" customHeight="1" x14ac:dyDescent="0.15">
      <c r="A42" s="35">
        <v>40</v>
      </c>
      <c r="B42" s="51" t="str">
        <f>VLOOKUP(A42,BI実計情報!$A$3:$BM$502,37)</f>
        <v>インパクト用ソケット</v>
      </c>
      <c r="C42" s="38" t="str">
        <f>VLOOKUP($A42,BI実計情報!$A$3:$BM$502,38)</f>
        <v>仕様書のとおり</v>
      </c>
      <c r="D42" s="37" t="str">
        <f>VLOOKUP($A42,BI実計情報!$A$3:$BM$502,44)</f>
        <v>EA</v>
      </c>
      <c r="E42" s="39">
        <f>VLOOKUP($A42,BI実計情報!$A$3:$BM$502,39)</f>
        <v>2</v>
      </c>
      <c r="F42" s="42"/>
      <c r="G42" s="40"/>
      <c r="I42" s="36"/>
      <c r="J42" s="36"/>
      <c r="K42" s="36"/>
      <c r="L42" s="36"/>
      <c r="M42" s="36"/>
      <c r="N42" s="36"/>
      <c r="O42" s="36"/>
    </row>
    <row r="43" spans="1:15" s="31" customFormat="1" ht="28.5" customHeight="1" x14ac:dyDescent="0.15">
      <c r="A43" s="35">
        <v>41</v>
      </c>
      <c r="B43" s="51" t="str">
        <f>VLOOKUP(A43,BI実計情報!$A$3:$BM$502,37)</f>
        <v>インパクト用ソケット</v>
      </c>
      <c r="C43" s="38" t="str">
        <f>VLOOKUP($A43,BI実計情報!$A$3:$BM$502,38)</f>
        <v>仕様書のとおり</v>
      </c>
      <c r="D43" s="37" t="str">
        <f>VLOOKUP($A43,BI実計情報!$A$3:$BM$502,44)</f>
        <v>EA</v>
      </c>
      <c r="E43" s="39">
        <f>VLOOKUP($A43,BI実計情報!$A$3:$BM$502,39)</f>
        <v>2</v>
      </c>
      <c r="F43" s="42"/>
      <c r="G43" s="40"/>
      <c r="I43" s="36"/>
      <c r="J43" s="36"/>
      <c r="K43" s="36"/>
      <c r="L43" s="36"/>
      <c r="M43" s="36"/>
      <c r="N43" s="36"/>
      <c r="O43" s="36"/>
    </row>
    <row r="44" spans="1:15" s="31" customFormat="1" ht="28.5" customHeight="1" x14ac:dyDescent="0.15">
      <c r="A44" s="35">
        <v>42</v>
      </c>
      <c r="B44" s="51" t="str">
        <f>VLOOKUP(A44,BI実計情報!$A$3:$BM$502,37)</f>
        <v>モンキーレンチ</v>
      </c>
      <c r="C44" s="38" t="str">
        <f>VLOOKUP($A44,BI実計情報!$A$3:$BM$502,38)</f>
        <v>仕様書のとおり</v>
      </c>
      <c r="D44" s="37" t="str">
        <f>VLOOKUP($A44,BI実計情報!$A$3:$BM$502,44)</f>
        <v>EA</v>
      </c>
      <c r="E44" s="39">
        <f>VLOOKUP($A44,BI実計情報!$A$3:$BM$502,39)</f>
        <v>1</v>
      </c>
      <c r="F44" s="42"/>
      <c r="G44" s="40"/>
      <c r="I44" s="36"/>
      <c r="J44" s="36"/>
      <c r="K44" s="36"/>
      <c r="L44" s="36"/>
      <c r="M44" s="36"/>
      <c r="N44" s="36"/>
      <c r="O44" s="36"/>
    </row>
    <row r="45" spans="1:15" s="31" customFormat="1" ht="28.5" customHeight="1" x14ac:dyDescent="0.15">
      <c r="A45" s="35">
        <v>43</v>
      </c>
      <c r="B45" s="51" t="str">
        <f>VLOOKUP(A45,BI実計情報!$A$3:$BM$502,37)</f>
        <v>保護メガネ</v>
      </c>
      <c r="C45" s="38" t="str">
        <f>VLOOKUP($A45,BI実計情報!$A$3:$BM$502,38)</f>
        <v>仕様書のとおり</v>
      </c>
      <c r="D45" s="37" t="str">
        <f>VLOOKUP($A45,BI実計情報!$A$3:$BM$502,44)</f>
        <v>EA</v>
      </c>
      <c r="E45" s="39">
        <f>VLOOKUP($A45,BI実計情報!$A$3:$BM$502,39)</f>
        <v>2</v>
      </c>
      <c r="F45" s="42"/>
      <c r="G45" s="40"/>
      <c r="I45" s="36"/>
      <c r="J45" s="36"/>
      <c r="K45" s="36"/>
      <c r="L45" s="36"/>
      <c r="M45" s="36"/>
      <c r="N45" s="36"/>
      <c r="O45" s="36"/>
    </row>
    <row r="46" spans="1:15" s="31" customFormat="1" ht="28.5" customHeight="1" x14ac:dyDescent="0.15">
      <c r="A46" s="35">
        <v>44</v>
      </c>
      <c r="B46" s="51" t="str">
        <f>VLOOKUP(A46,BI実計情報!$A$3:$BM$502,37)</f>
        <v>梱包用テープ</v>
      </c>
      <c r="C46" s="38" t="str">
        <f>VLOOKUP($A46,BI実計情報!$A$3:$BM$502,38)</f>
        <v>仕様書のとおり</v>
      </c>
      <c r="D46" s="37" t="str">
        <f>VLOOKUP($A46,BI実計情報!$A$3:$BM$502,44)</f>
        <v>SP</v>
      </c>
      <c r="E46" s="39">
        <f>VLOOKUP($A46,BI実計情報!$A$3:$BM$502,39)</f>
        <v>3</v>
      </c>
      <c r="F46" s="42"/>
      <c r="G46" s="40"/>
      <c r="I46" s="36"/>
      <c r="J46" s="36"/>
      <c r="K46" s="36"/>
      <c r="L46" s="36"/>
      <c r="M46" s="36"/>
      <c r="N46" s="36"/>
      <c r="O46" s="36"/>
    </row>
    <row r="47" spans="1:15" s="31" customFormat="1" ht="28.5" customHeight="1" x14ac:dyDescent="0.15">
      <c r="A47" s="35">
        <v>45</v>
      </c>
      <c r="B47" s="51" t="str">
        <f>VLOOKUP(A47,BI実計情報!$A$3:$BM$502,37)</f>
        <v>ナイロン軸付ホイール</v>
      </c>
      <c r="C47" s="38" t="str">
        <f>VLOOKUP($A47,BI実計情報!$A$3:$BM$502,38)</f>
        <v>仕様書のとおり</v>
      </c>
      <c r="D47" s="37" t="str">
        <f>VLOOKUP($A47,BI実計情報!$A$3:$BM$502,44)</f>
        <v>CA</v>
      </c>
      <c r="E47" s="39">
        <f>VLOOKUP($A47,BI実計情報!$A$3:$BM$502,39)</f>
        <v>1</v>
      </c>
      <c r="F47" s="42"/>
      <c r="G47" s="40"/>
      <c r="I47" s="36"/>
      <c r="J47" s="36"/>
      <c r="K47" s="36"/>
      <c r="L47" s="36"/>
      <c r="M47" s="36"/>
      <c r="N47" s="36"/>
      <c r="O47" s="36"/>
    </row>
    <row r="48" spans="1:15" s="31" customFormat="1" ht="28.5" customHeight="1" x14ac:dyDescent="0.15">
      <c r="A48" s="35">
        <v>46</v>
      </c>
      <c r="B48" s="51" t="str">
        <f>VLOOKUP(A48,BI実計情報!$A$3:$BM$502,37)</f>
        <v>軸付砥石</v>
      </c>
      <c r="C48" s="38" t="str">
        <f>VLOOKUP($A48,BI実計情報!$A$3:$BM$502,38)</f>
        <v>仕様書のとおり</v>
      </c>
      <c r="D48" s="37" t="str">
        <f>VLOOKUP($A48,BI実計情報!$A$3:$BM$502,44)</f>
        <v>PK</v>
      </c>
      <c r="E48" s="39">
        <f>VLOOKUP($A48,BI実計情報!$A$3:$BM$502,39)</f>
        <v>1</v>
      </c>
      <c r="F48" s="42"/>
      <c r="G48" s="40"/>
      <c r="I48" s="36"/>
      <c r="J48" s="36"/>
      <c r="K48" s="36"/>
      <c r="L48" s="36"/>
      <c r="M48" s="36"/>
      <c r="N48" s="36"/>
      <c r="O48" s="36"/>
    </row>
    <row r="49" spans="1:15" s="31" customFormat="1" ht="28.5" customHeight="1" x14ac:dyDescent="0.15">
      <c r="A49" s="35">
        <v>47</v>
      </c>
      <c r="B49" s="51" t="str">
        <f>VLOOKUP(A49,BI実計情報!$A$3:$BM$502,37)</f>
        <v>軸付砥石</v>
      </c>
      <c r="C49" s="38" t="str">
        <f>VLOOKUP($A49,BI実計情報!$A$3:$BM$502,38)</f>
        <v>仕様書のとおり</v>
      </c>
      <c r="D49" s="37" t="str">
        <f>VLOOKUP($A49,BI実計情報!$A$3:$BM$502,44)</f>
        <v>PK</v>
      </c>
      <c r="E49" s="39">
        <f>VLOOKUP($A49,BI実計情報!$A$3:$BM$502,39)</f>
        <v>1</v>
      </c>
      <c r="F49" s="42"/>
      <c r="G49" s="40"/>
      <c r="I49" s="36"/>
      <c r="J49" s="36"/>
      <c r="K49" s="36"/>
      <c r="L49" s="36"/>
      <c r="M49" s="36"/>
      <c r="N49" s="36"/>
      <c r="O49" s="36"/>
    </row>
    <row r="50" spans="1:15" s="31" customFormat="1" ht="28.5" customHeight="1" x14ac:dyDescent="0.15">
      <c r="A50" s="35">
        <v>48</v>
      </c>
      <c r="B50" s="51" t="str">
        <f>VLOOKUP(A50,BI実計情報!$A$3:$BM$502,37)</f>
        <v>軸付砥石</v>
      </c>
      <c r="C50" s="38" t="str">
        <f>VLOOKUP($A50,BI実計情報!$A$3:$BM$502,38)</f>
        <v>仕様書のとおり</v>
      </c>
      <c r="D50" s="37" t="str">
        <f>VLOOKUP($A50,BI実計情報!$A$3:$BM$502,44)</f>
        <v>PK</v>
      </c>
      <c r="E50" s="39">
        <f>VLOOKUP($A50,BI実計情報!$A$3:$BM$502,39)</f>
        <v>1</v>
      </c>
      <c r="F50" s="42"/>
      <c r="G50" s="40"/>
      <c r="I50" s="36"/>
      <c r="J50" s="36"/>
      <c r="K50" s="36"/>
      <c r="L50" s="36"/>
      <c r="M50" s="36"/>
      <c r="N50" s="36"/>
      <c r="O50" s="36"/>
    </row>
    <row r="51" spans="1:15" s="31" customFormat="1" ht="28.5" customHeight="1" x14ac:dyDescent="0.15">
      <c r="A51" s="35">
        <v>49</v>
      </c>
      <c r="B51" s="51" t="str">
        <f>VLOOKUP(A51,BI実計情報!$A$3:$BM$502,37)</f>
        <v>超硬バー</v>
      </c>
      <c r="C51" s="38" t="str">
        <f>VLOOKUP($A51,BI実計情報!$A$3:$BM$502,38)</f>
        <v>仕様書のとおり</v>
      </c>
      <c r="D51" s="37" t="str">
        <f>VLOOKUP($A51,BI実計情報!$A$3:$BM$502,44)</f>
        <v>PC</v>
      </c>
      <c r="E51" s="39">
        <f>VLOOKUP($A51,BI実計情報!$A$3:$BM$502,39)</f>
        <v>1</v>
      </c>
      <c r="F51" s="42"/>
      <c r="G51" s="40"/>
      <c r="I51" s="36"/>
      <c r="J51" s="36"/>
      <c r="K51" s="36"/>
      <c r="L51" s="36"/>
      <c r="M51" s="36"/>
      <c r="N51" s="36"/>
      <c r="O51" s="36"/>
    </row>
    <row r="52" spans="1:15" s="31" customFormat="1" ht="28.5" customHeight="1" x14ac:dyDescent="0.15">
      <c r="A52" s="35">
        <v>50</v>
      </c>
      <c r="B52" s="51" t="str">
        <f>VLOOKUP(A52,BI実計情報!$A$3:$BM$502,37)</f>
        <v>超硬バー</v>
      </c>
      <c r="C52" s="38" t="str">
        <f>VLOOKUP($A52,BI実計情報!$A$3:$BM$502,38)</f>
        <v>仕様書のとおり</v>
      </c>
      <c r="D52" s="37" t="str">
        <f>VLOOKUP($A52,BI実計情報!$A$3:$BM$502,44)</f>
        <v>PC</v>
      </c>
      <c r="E52" s="39">
        <f>VLOOKUP($A52,BI実計情報!$A$3:$BM$502,39)</f>
        <v>1</v>
      </c>
      <c r="F52" s="42"/>
      <c r="G52" s="40"/>
      <c r="I52" s="36"/>
      <c r="J52" s="36"/>
      <c r="K52" s="36"/>
      <c r="L52" s="36"/>
      <c r="M52" s="36"/>
      <c r="N52" s="36"/>
      <c r="O52" s="36"/>
    </row>
    <row r="53" spans="1:15" s="31" customFormat="1" ht="28.5" hidden="1" customHeight="1" x14ac:dyDescent="0.15">
      <c r="A53" s="35"/>
      <c r="B53" s="51"/>
      <c r="C53" s="38"/>
      <c r="D53" s="37"/>
      <c r="E53" s="39"/>
      <c r="F53" s="42" t="s">
        <v>43</v>
      </c>
      <c r="G53" s="40">
        <f>SUM(G28:G52)</f>
        <v>0</v>
      </c>
      <c r="I53" s="36"/>
      <c r="J53" s="36"/>
      <c r="K53" s="36"/>
      <c r="L53" s="36"/>
      <c r="M53" s="36"/>
      <c r="N53" s="36"/>
      <c r="O53" s="36"/>
    </row>
    <row r="54" spans="1:15" s="31" customFormat="1" ht="28.5" customHeight="1" x14ac:dyDescent="0.15">
      <c r="A54" s="35">
        <v>51</v>
      </c>
      <c r="B54" s="51" t="str">
        <f>VLOOKUP(A54,BI実計情報!$A$3:$BM$502,37)</f>
        <v>超硬バー</v>
      </c>
      <c r="C54" s="38" t="str">
        <f>VLOOKUP($A54,BI実計情報!$A$3:$BM$502,38)</f>
        <v>仕様書のとおり</v>
      </c>
      <c r="D54" s="37" t="str">
        <f>VLOOKUP($A54,BI実計情報!$A$3:$BM$502,44)</f>
        <v>PC</v>
      </c>
      <c r="E54" s="39">
        <f>VLOOKUP($A54,BI実計情報!$A$3:$BM$502,39)</f>
        <v>1</v>
      </c>
      <c r="F54" s="42"/>
      <c r="G54" s="40">
        <f>E54*F54</f>
        <v>0</v>
      </c>
      <c r="I54" s="36"/>
      <c r="J54" s="36"/>
      <c r="K54" s="36"/>
      <c r="L54" s="36"/>
      <c r="M54" s="36"/>
      <c r="N54" s="36"/>
      <c r="O54" s="36"/>
    </row>
    <row r="55" spans="1:15" s="31" customFormat="1" ht="28.5" customHeight="1" x14ac:dyDescent="0.15">
      <c r="A55" s="35">
        <v>52</v>
      </c>
      <c r="B55" s="51" t="str">
        <f>VLOOKUP(A55,BI実計情報!$A$3:$BM$502,37)</f>
        <v>超硬バー</v>
      </c>
      <c r="C55" s="38" t="str">
        <f>VLOOKUP($A55,BI実計情報!$A$3:$BM$502,38)</f>
        <v>仕様書のとおり</v>
      </c>
      <c r="D55" s="37" t="str">
        <f>VLOOKUP($A55,BI実計情報!$A$3:$BM$502,44)</f>
        <v>PC</v>
      </c>
      <c r="E55" s="39">
        <f>VLOOKUP($A55,BI実計情報!$A$3:$BM$502,39)</f>
        <v>1</v>
      </c>
      <c r="F55" s="42"/>
      <c r="G55" s="40">
        <f t="shared" ref="G55:G78" si="1">E55*F55</f>
        <v>0</v>
      </c>
      <c r="I55" s="36"/>
      <c r="J55" s="36"/>
      <c r="K55" s="36"/>
      <c r="L55" s="36"/>
      <c r="M55" s="36"/>
      <c r="N55" s="36"/>
      <c r="O55" s="36"/>
    </row>
    <row r="56" spans="1:15" s="31" customFormat="1" ht="28.5" customHeight="1" x14ac:dyDescent="0.15">
      <c r="A56" s="35">
        <v>53</v>
      </c>
      <c r="B56" s="51" t="str">
        <f>VLOOKUP(A56,BI実計情報!$A$3:$BM$502,37)</f>
        <v>超硬バー</v>
      </c>
      <c r="C56" s="38" t="str">
        <f>VLOOKUP($A56,BI実計情報!$A$3:$BM$502,38)</f>
        <v>仕様書のとおり</v>
      </c>
      <c r="D56" s="37" t="str">
        <f>VLOOKUP($A56,BI実計情報!$A$3:$BM$502,44)</f>
        <v>PC</v>
      </c>
      <c r="E56" s="39">
        <f>VLOOKUP($A56,BI実計情報!$A$3:$BM$502,39)</f>
        <v>1</v>
      </c>
      <c r="F56" s="42"/>
      <c r="G56" s="40">
        <f t="shared" si="1"/>
        <v>0</v>
      </c>
      <c r="I56" s="36"/>
      <c r="J56" s="36"/>
      <c r="K56" s="36"/>
      <c r="L56" s="36"/>
      <c r="M56" s="36"/>
      <c r="N56" s="36"/>
      <c r="O56" s="36"/>
    </row>
    <row r="57" spans="1:15" s="31" customFormat="1" ht="28.5" customHeight="1" x14ac:dyDescent="0.15">
      <c r="A57" s="35">
        <v>54</v>
      </c>
      <c r="B57" s="51" t="str">
        <f>VLOOKUP(A57,BI実計情報!$A$3:$BM$502,37)</f>
        <v>超硬バー</v>
      </c>
      <c r="C57" s="38" t="str">
        <f>VLOOKUP($A57,BI実計情報!$A$3:$BM$502,38)</f>
        <v>仕様書のとおり</v>
      </c>
      <c r="D57" s="37" t="str">
        <f>VLOOKUP($A57,BI実計情報!$A$3:$BM$502,44)</f>
        <v>PC</v>
      </c>
      <c r="E57" s="39">
        <f>VLOOKUP($A57,BI実計情報!$A$3:$BM$502,39)</f>
        <v>1</v>
      </c>
      <c r="F57" s="42"/>
      <c r="G57" s="40">
        <f t="shared" si="1"/>
        <v>0</v>
      </c>
      <c r="I57" s="43"/>
      <c r="J57" s="44"/>
      <c r="K57" s="36"/>
      <c r="L57" s="44"/>
      <c r="M57" s="44"/>
      <c r="N57" s="36"/>
      <c r="O57" s="36"/>
    </row>
    <row r="58" spans="1:15" s="31" customFormat="1" ht="28.5" customHeight="1" x14ac:dyDescent="0.15">
      <c r="A58" s="35">
        <v>55</v>
      </c>
      <c r="B58" s="51" t="str">
        <f>VLOOKUP(A58,BI実計情報!$A$3:$BM$502,37)</f>
        <v>超硬バー</v>
      </c>
      <c r="C58" s="38" t="str">
        <f>VLOOKUP($A58,BI実計情報!$A$3:$BM$502,38)</f>
        <v>仕様書のとおり</v>
      </c>
      <c r="D58" s="37" t="str">
        <f>VLOOKUP($A58,BI実計情報!$A$3:$BM$502,44)</f>
        <v>PC</v>
      </c>
      <c r="E58" s="39">
        <f>VLOOKUP($A58,BI実計情報!$A$3:$BM$502,39)</f>
        <v>1</v>
      </c>
      <c r="F58" s="42"/>
      <c r="G58" s="40">
        <f t="shared" si="1"/>
        <v>0</v>
      </c>
      <c r="I58" s="43"/>
      <c r="J58" s="44"/>
      <c r="K58" s="36"/>
      <c r="L58" s="43"/>
      <c r="M58" s="44"/>
      <c r="N58" s="36"/>
      <c r="O58" s="36"/>
    </row>
    <row r="59" spans="1:15" s="31" customFormat="1" ht="28.5" customHeight="1" x14ac:dyDescent="0.15">
      <c r="A59" s="35">
        <v>56</v>
      </c>
      <c r="B59" s="51" t="str">
        <f>VLOOKUP(A59,BI実計情報!$A$3:$BM$502,37)</f>
        <v>超硬バー</v>
      </c>
      <c r="C59" s="38" t="str">
        <f>VLOOKUP($A59,BI実計情報!$A$3:$BM$502,38)</f>
        <v>仕様書のとおり</v>
      </c>
      <c r="D59" s="37" t="str">
        <f>VLOOKUP($A59,BI実計情報!$A$3:$BM$502,44)</f>
        <v>PC</v>
      </c>
      <c r="E59" s="39">
        <f>VLOOKUP($A59,BI実計情報!$A$3:$BM$502,39)</f>
        <v>1</v>
      </c>
      <c r="F59" s="42"/>
      <c r="G59" s="40">
        <f t="shared" si="1"/>
        <v>0</v>
      </c>
    </row>
    <row r="60" spans="1:15" s="31" customFormat="1" ht="28.5" customHeight="1" x14ac:dyDescent="0.15">
      <c r="A60" s="35">
        <v>57</v>
      </c>
      <c r="B60" s="51" t="str">
        <f>VLOOKUP(A60,BI実計情報!$A$3:$BM$502,37)</f>
        <v>超硬バー</v>
      </c>
      <c r="C60" s="38" t="str">
        <f>VLOOKUP($A60,BI実計情報!$A$3:$BM$502,38)</f>
        <v>仕様書のとおり</v>
      </c>
      <c r="D60" s="37" t="str">
        <f>VLOOKUP($A60,BI実計情報!$A$3:$BM$502,44)</f>
        <v>PC</v>
      </c>
      <c r="E60" s="39">
        <f>VLOOKUP($A60,BI実計情報!$A$3:$BM$502,39)</f>
        <v>1</v>
      </c>
      <c r="F60" s="42"/>
      <c r="G60" s="40">
        <f t="shared" si="1"/>
        <v>0</v>
      </c>
    </row>
    <row r="61" spans="1:15" s="31" customFormat="1" ht="28.5" customHeight="1" x14ac:dyDescent="0.15">
      <c r="A61" s="35">
        <v>58</v>
      </c>
      <c r="B61" s="51" t="str">
        <f>VLOOKUP(A61,BI実計情報!$A$3:$BM$502,37)</f>
        <v>ニトリル背抜き手袋</v>
      </c>
      <c r="C61" s="38" t="str">
        <f>VLOOKUP($A61,BI実計情報!$A$3:$BM$502,38)</f>
        <v>仕様書のとおり</v>
      </c>
      <c r="D61" s="37" t="str">
        <f>VLOOKUP($A61,BI実計情報!$A$3:$BM$502,44)</f>
        <v>PR</v>
      </c>
      <c r="E61" s="39">
        <f>VLOOKUP($A61,BI実計情報!$A$3:$BM$502,39)</f>
        <v>4</v>
      </c>
      <c r="F61" s="42"/>
      <c r="G61" s="40">
        <f t="shared" si="1"/>
        <v>0</v>
      </c>
      <c r="I61" s="36"/>
      <c r="J61" s="36"/>
      <c r="K61" s="36"/>
      <c r="L61" s="36"/>
      <c r="M61" s="36"/>
      <c r="N61" s="36"/>
      <c r="O61" s="36"/>
    </row>
    <row r="62" spans="1:15" s="31" customFormat="1" ht="28.5" customHeight="1" x14ac:dyDescent="0.15">
      <c r="A62" s="35">
        <v>59</v>
      </c>
      <c r="B62" s="51" t="str">
        <f>VLOOKUP(A62,BI実計情報!$A$3:$BM$502,37)</f>
        <v>ニトリル背抜き手袋</v>
      </c>
      <c r="C62" s="38" t="str">
        <f>VLOOKUP($A62,BI実計情報!$A$3:$BM$502,38)</f>
        <v>仕様書のとおり</v>
      </c>
      <c r="D62" s="37" t="str">
        <f>VLOOKUP($A62,BI実計情報!$A$3:$BM$502,44)</f>
        <v>PR</v>
      </c>
      <c r="E62" s="39">
        <f>VLOOKUP($A62,BI実計情報!$A$3:$BM$502,39)</f>
        <v>5</v>
      </c>
      <c r="F62" s="42"/>
      <c r="G62" s="40">
        <f t="shared" si="1"/>
        <v>0</v>
      </c>
      <c r="I62" s="36"/>
      <c r="J62" s="36"/>
      <c r="K62" s="36"/>
      <c r="L62" s="36"/>
      <c r="M62" s="36"/>
      <c r="N62" s="36"/>
      <c r="O62" s="36"/>
    </row>
    <row r="63" spans="1:15" s="31" customFormat="1" ht="28.5" customHeight="1" x14ac:dyDescent="0.15">
      <c r="A63" s="35">
        <v>60</v>
      </c>
      <c r="B63" s="51" t="str">
        <f>VLOOKUP(A63,BI実計情報!$A$3:$BM$502,37)</f>
        <v>ニトリル背抜き手袋</v>
      </c>
      <c r="C63" s="38" t="str">
        <f>VLOOKUP($A63,BI実計情報!$A$3:$BM$502,38)</f>
        <v>仕様書のとおり</v>
      </c>
      <c r="D63" s="37" t="str">
        <f>VLOOKUP($A63,BI実計情報!$A$3:$BM$502,44)</f>
        <v>PR</v>
      </c>
      <c r="E63" s="39">
        <f>VLOOKUP($A63,BI実計情報!$A$3:$BM$502,39)</f>
        <v>5</v>
      </c>
      <c r="F63" s="42"/>
      <c r="G63" s="40">
        <f t="shared" si="1"/>
        <v>0</v>
      </c>
      <c r="I63" s="36"/>
      <c r="J63" s="36"/>
      <c r="K63" s="36"/>
      <c r="L63" s="36"/>
      <c r="M63" s="36"/>
      <c r="N63" s="36"/>
      <c r="O63" s="36"/>
    </row>
    <row r="64" spans="1:15" s="31" customFormat="1" ht="28.5" customHeight="1" x14ac:dyDescent="0.15">
      <c r="A64" s="35">
        <v>61</v>
      </c>
      <c r="B64" s="51" t="str">
        <f>VLOOKUP(A64,BI実計情報!$A$3:$BM$502,37)</f>
        <v>工場扇用ハネ</v>
      </c>
      <c r="C64" s="38" t="str">
        <f>VLOOKUP($A64,BI実計情報!$A$3:$BM$502,38)</f>
        <v>仕様書のとおり</v>
      </c>
      <c r="D64" s="37" t="str">
        <f>VLOOKUP($A64,BI実計情報!$A$3:$BM$502,44)</f>
        <v>SH</v>
      </c>
      <c r="E64" s="39">
        <f>VLOOKUP($A64,BI実計情報!$A$3:$BM$502,39)</f>
        <v>1</v>
      </c>
      <c r="F64" s="42"/>
      <c r="G64" s="40">
        <f t="shared" si="1"/>
        <v>0</v>
      </c>
      <c r="I64" s="36"/>
      <c r="J64" s="36"/>
      <c r="K64" s="36"/>
      <c r="L64" s="36"/>
      <c r="M64" s="36"/>
      <c r="N64" s="36"/>
      <c r="O64" s="36"/>
    </row>
    <row r="65" spans="1:15" s="31" customFormat="1" ht="28.5" customHeight="1" x14ac:dyDescent="0.15">
      <c r="A65" s="35">
        <v>62</v>
      </c>
      <c r="B65" s="51" t="str">
        <f>VLOOKUP(A65,BI実計情報!$A$3:$BM$502,37)</f>
        <v>ハクソーフレーム用替刃</v>
      </c>
      <c r="C65" s="38" t="str">
        <f>VLOOKUP($A65,BI実計情報!$A$3:$BM$502,38)</f>
        <v>仕様書のとおり</v>
      </c>
      <c r="D65" s="37" t="str">
        <f>VLOOKUP($A65,BI実計情報!$A$3:$BM$502,44)</f>
        <v>ST</v>
      </c>
      <c r="E65" s="39">
        <f>VLOOKUP($A65,BI実計情報!$A$3:$BM$502,39)</f>
        <v>1</v>
      </c>
      <c r="F65" s="42"/>
      <c r="G65" s="40">
        <f t="shared" si="1"/>
        <v>0</v>
      </c>
      <c r="I65" s="36"/>
      <c r="J65" s="36"/>
      <c r="K65" s="36"/>
      <c r="L65" s="36"/>
      <c r="M65" s="36"/>
      <c r="N65" s="36"/>
      <c r="O65" s="41"/>
    </row>
    <row r="66" spans="1:15" s="31" customFormat="1" ht="28.5" customHeight="1" x14ac:dyDescent="0.15">
      <c r="A66" s="35">
        <v>63</v>
      </c>
      <c r="B66" s="51" t="str">
        <f>VLOOKUP(A66,BI実計情報!$A$3:$BM$502,37)</f>
        <v>ハイスコーティングドリル</v>
      </c>
      <c r="C66" s="38" t="str">
        <f>VLOOKUP($A66,BI実計情報!$A$3:$BM$502,38)</f>
        <v>仕様書のとおり</v>
      </c>
      <c r="D66" s="37" t="str">
        <f>VLOOKUP($A66,BI実計情報!$A$3:$BM$502,44)</f>
        <v>PC</v>
      </c>
      <c r="E66" s="39">
        <f>VLOOKUP($A66,BI実計情報!$A$3:$BM$502,39)</f>
        <v>2</v>
      </c>
      <c r="F66" s="42"/>
      <c r="G66" s="40">
        <f t="shared" si="1"/>
        <v>0</v>
      </c>
      <c r="I66" s="36"/>
      <c r="J66" s="36"/>
      <c r="K66" s="36"/>
      <c r="L66" s="36"/>
      <c r="M66" s="36"/>
      <c r="N66" s="36"/>
      <c r="O66" s="36"/>
    </row>
    <row r="67" spans="1:15" s="31" customFormat="1" ht="28.5" customHeight="1" x14ac:dyDescent="0.15">
      <c r="A67" s="35">
        <v>64</v>
      </c>
      <c r="B67" s="51" t="str">
        <f>VLOOKUP(A67,BI実計情報!$A$3:$BM$502,37)</f>
        <v>ハイスコーティングドリル</v>
      </c>
      <c r="C67" s="38" t="str">
        <f>VLOOKUP($A67,BI実計情報!$A$3:$BM$502,38)</f>
        <v>仕様書のとおり</v>
      </c>
      <c r="D67" s="37" t="str">
        <f>VLOOKUP($A67,BI実計情報!$A$3:$BM$502,44)</f>
        <v>PC</v>
      </c>
      <c r="E67" s="39">
        <f>VLOOKUP($A67,BI実計情報!$A$3:$BM$502,39)</f>
        <v>2</v>
      </c>
      <c r="F67" s="42"/>
      <c r="G67" s="40">
        <f t="shared" si="1"/>
        <v>0</v>
      </c>
      <c r="I67" s="36"/>
      <c r="J67" s="36"/>
      <c r="K67" s="36"/>
      <c r="L67" s="36"/>
      <c r="M67" s="36"/>
      <c r="N67" s="36"/>
      <c r="O67" s="36"/>
    </row>
    <row r="68" spans="1:15" s="31" customFormat="1" ht="28.5" customHeight="1" x14ac:dyDescent="0.15">
      <c r="A68" s="35">
        <v>65</v>
      </c>
      <c r="B68" s="51" t="str">
        <f>VLOOKUP(A68,BI実計情報!$A$3:$BM$502,37)</f>
        <v>コンベックス</v>
      </c>
      <c r="C68" s="38" t="str">
        <f>VLOOKUP($A68,BI実計情報!$A$3:$BM$502,38)</f>
        <v>仕様書のとおり</v>
      </c>
      <c r="D68" s="37" t="str">
        <f>VLOOKUP($A68,BI実計情報!$A$3:$BM$502,44)</f>
        <v>EA</v>
      </c>
      <c r="E68" s="39">
        <f>VLOOKUP($A68,BI実計情報!$A$3:$BM$502,39)</f>
        <v>2</v>
      </c>
      <c r="F68" s="42"/>
      <c r="G68" s="40">
        <f t="shared" si="1"/>
        <v>0</v>
      </c>
      <c r="I68" s="36"/>
      <c r="J68" s="36"/>
      <c r="K68" s="36"/>
      <c r="L68" s="36"/>
      <c r="M68" s="36"/>
      <c r="N68" s="36"/>
      <c r="O68" s="36"/>
    </row>
    <row r="69" spans="1:15" s="31" customFormat="1" ht="28.5" customHeight="1" x14ac:dyDescent="0.15">
      <c r="A69" s="35">
        <v>66</v>
      </c>
      <c r="B69" s="51" t="str">
        <f>VLOOKUP(A69,BI実計情報!$A$3:$BM$502,37)</f>
        <v>ハンドタップセット</v>
      </c>
      <c r="C69" s="38" t="str">
        <f>VLOOKUP($A69,BI実計情報!$A$3:$BM$502,38)</f>
        <v>仕様書のとおり</v>
      </c>
      <c r="D69" s="37" t="str">
        <f>VLOOKUP($A69,BI実計情報!$A$3:$BM$502,44)</f>
        <v>ST</v>
      </c>
      <c r="E69" s="39">
        <f>VLOOKUP($A69,BI実計情報!$A$3:$BM$502,39)</f>
        <v>1</v>
      </c>
      <c r="F69" s="42"/>
      <c r="G69" s="40">
        <f t="shared" si="1"/>
        <v>0</v>
      </c>
      <c r="I69" s="36"/>
      <c r="J69" s="36"/>
      <c r="K69" s="36"/>
      <c r="L69" s="36"/>
      <c r="M69" s="36"/>
      <c r="N69" s="36"/>
      <c r="O69" s="36"/>
    </row>
    <row r="70" spans="1:15" s="31" customFormat="1" ht="28.5" customHeight="1" x14ac:dyDescent="0.15">
      <c r="A70" s="35">
        <v>67</v>
      </c>
      <c r="B70" s="51" t="str">
        <f>VLOOKUP(A70,BI実計情報!$A$3:$BM$502,37)</f>
        <v>ハンドタップセット</v>
      </c>
      <c r="C70" s="38" t="str">
        <f>VLOOKUP($A70,BI実計情報!$A$3:$BM$502,38)</f>
        <v>仕様書のとおり</v>
      </c>
      <c r="D70" s="37" t="str">
        <f>VLOOKUP($A70,BI実計情報!$A$3:$BM$502,44)</f>
        <v>ST</v>
      </c>
      <c r="E70" s="39">
        <f>VLOOKUP($A70,BI実計情報!$A$3:$BM$502,39)</f>
        <v>1</v>
      </c>
      <c r="F70" s="42"/>
      <c r="G70" s="40">
        <f t="shared" si="1"/>
        <v>0</v>
      </c>
      <c r="I70" s="36"/>
      <c r="J70" s="36"/>
      <c r="K70" s="36"/>
      <c r="L70" s="36"/>
      <c r="M70" s="36"/>
      <c r="N70" s="36"/>
      <c r="O70" s="36"/>
    </row>
    <row r="71" spans="1:15" s="31" customFormat="1" ht="28.5" customHeight="1" x14ac:dyDescent="0.15">
      <c r="A71" s="35">
        <v>68</v>
      </c>
      <c r="B71" s="51" t="str">
        <f>VLOOKUP(A71,BI実計情報!$A$3:$BM$502,37)</f>
        <v>ハンドタップセット</v>
      </c>
      <c r="C71" s="38" t="str">
        <f>VLOOKUP($A71,BI実計情報!$A$3:$BM$502,38)</f>
        <v>仕様書のとおり</v>
      </c>
      <c r="D71" s="37" t="str">
        <f>VLOOKUP($A71,BI実計情報!$A$3:$BM$502,44)</f>
        <v>ST</v>
      </c>
      <c r="E71" s="39">
        <f>VLOOKUP($A71,BI実計情報!$A$3:$BM$502,39)</f>
        <v>1</v>
      </c>
      <c r="F71" s="42"/>
      <c r="G71" s="40">
        <f t="shared" si="1"/>
        <v>0</v>
      </c>
      <c r="I71" s="36"/>
      <c r="J71" s="36"/>
      <c r="K71" s="36"/>
      <c r="L71" s="36"/>
      <c r="M71" s="36"/>
      <c r="N71" s="36"/>
      <c r="O71" s="36"/>
    </row>
    <row r="72" spans="1:15" s="31" customFormat="1" ht="28.5" customHeight="1" x14ac:dyDescent="0.15">
      <c r="A72" s="35">
        <v>69</v>
      </c>
      <c r="B72" s="51" t="str">
        <f>VLOOKUP(A72,BI実計情報!$A$3:$BM$502,37)</f>
        <v>電線保護チューブ</v>
      </c>
      <c r="C72" s="38" t="str">
        <f>VLOOKUP($A72,BI実計情報!$A$3:$BM$502,38)</f>
        <v>仕様書のとおり</v>
      </c>
      <c r="D72" s="37" t="str">
        <f>VLOOKUP($A72,BI実計情報!$A$3:$BM$502,44)</f>
        <v>SP</v>
      </c>
      <c r="E72" s="39">
        <f>VLOOKUP($A72,BI実計情報!$A$3:$BM$502,39)</f>
        <v>1</v>
      </c>
      <c r="F72" s="42"/>
      <c r="G72" s="40">
        <f t="shared" si="1"/>
        <v>0</v>
      </c>
      <c r="I72" s="36"/>
      <c r="J72" s="36"/>
      <c r="K72" s="36"/>
      <c r="L72" s="36"/>
      <c r="M72" s="36"/>
      <c r="N72" s="36"/>
      <c r="O72" s="36"/>
    </row>
    <row r="73" spans="1:15" s="31" customFormat="1" ht="28.5" customHeight="1" x14ac:dyDescent="0.15">
      <c r="A73" s="35">
        <v>70</v>
      </c>
      <c r="B73" s="51" t="str">
        <f>VLOOKUP(A73,BI実計情報!$A$3:$BM$502,37)</f>
        <v>電線保護チューブ</v>
      </c>
      <c r="C73" s="38" t="str">
        <f>VLOOKUP($A73,BI実計情報!$A$3:$BM$502,38)</f>
        <v>仕様書のとおり</v>
      </c>
      <c r="D73" s="37" t="str">
        <f>VLOOKUP($A73,BI実計情報!$A$3:$BM$502,44)</f>
        <v>SP</v>
      </c>
      <c r="E73" s="39">
        <f>VLOOKUP($A73,BI実計情報!$A$3:$BM$502,39)</f>
        <v>1</v>
      </c>
      <c r="F73" s="42"/>
      <c r="G73" s="40">
        <f t="shared" si="1"/>
        <v>0</v>
      </c>
      <c r="I73" s="36"/>
      <c r="J73" s="36"/>
      <c r="K73" s="36"/>
      <c r="L73" s="36"/>
      <c r="M73" s="36"/>
      <c r="N73" s="36"/>
      <c r="O73" s="36"/>
    </row>
    <row r="74" spans="1:15" s="31" customFormat="1" ht="28.5" customHeight="1" x14ac:dyDescent="0.15">
      <c r="A74" s="35">
        <v>71</v>
      </c>
      <c r="B74" s="51" t="str">
        <f>VLOOKUP(A74,BI実計情報!$A$3:$BM$502,37)</f>
        <v>両口めがねレンチ</v>
      </c>
      <c r="C74" s="38" t="str">
        <f>VLOOKUP($A74,BI実計情報!$A$3:$BM$502,38)</f>
        <v>仕様書のとおり</v>
      </c>
      <c r="D74" s="37" t="str">
        <f>VLOOKUP($A74,BI実計情報!$A$3:$BM$502,44)</f>
        <v>EA</v>
      </c>
      <c r="E74" s="39">
        <f>VLOOKUP($A74,BI実計情報!$A$3:$BM$502,39)</f>
        <v>1</v>
      </c>
      <c r="F74" s="42"/>
      <c r="G74" s="40">
        <f t="shared" si="1"/>
        <v>0</v>
      </c>
      <c r="I74" s="36"/>
      <c r="J74" s="36"/>
      <c r="K74" s="36"/>
      <c r="L74" s="36"/>
      <c r="M74" s="36"/>
      <c r="N74" s="36"/>
      <c r="O74" s="36"/>
    </row>
    <row r="75" spans="1:15" s="31" customFormat="1" ht="28.5" customHeight="1" x14ac:dyDescent="0.15">
      <c r="A75" s="35">
        <v>72</v>
      </c>
      <c r="B75" s="51" t="str">
        <f>VLOOKUP(A75,BI実計情報!$A$3:$BM$502,37)</f>
        <v>両口めがねレンチ</v>
      </c>
      <c r="C75" s="38" t="str">
        <f>VLOOKUP($A75,BI実計情報!$A$3:$BM$502,38)</f>
        <v>仕様書のとおり</v>
      </c>
      <c r="D75" s="37" t="str">
        <f>VLOOKUP($A75,BI実計情報!$A$3:$BM$502,44)</f>
        <v>EA</v>
      </c>
      <c r="E75" s="39">
        <f>VLOOKUP($A75,BI実計情報!$A$3:$BM$502,39)</f>
        <v>1</v>
      </c>
      <c r="F75" s="42"/>
      <c r="G75" s="40">
        <f t="shared" si="1"/>
        <v>0</v>
      </c>
      <c r="I75" s="36"/>
      <c r="J75" s="36"/>
      <c r="K75" s="36"/>
      <c r="L75" s="36"/>
      <c r="M75" s="36"/>
      <c r="N75" s="36"/>
      <c r="O75" s="36"/>
    </row>
    <row r="76" spans="1:15" s="31" customFormat="1" ht="28.5" customHeight="1" x14ac:dyDescent="0.15">
      <c r="A76" s="35">
        <v>73</v>
      </c>
      <c r="B76" s="51" t="str">
        <f>VLOOKUP(A76,BI実計情報!$A$3:$BM$502,37)</f>
        <v>両口めがねレンチ</v>
      </c>
      <c r="C76" s="38" t="str">
        <f>VLOOKUP($A76,BI実計情報!$A$3:$BM$502,38)</f>
        <v>仕様書のとおり</v>
      </c>
      <c r="D76" s="37" t="str">
        <f>VLOOKUP($A76,BI実計情報!$A$3:$BM$502,44)</f>
        <v>EA</v>
      </c>
      <c r="E76" s="39">
        <f>VLOOKUP($A76,BI実計情報!$A$3:$BM$502,39)</f>
        <v>1</v>
      </c>
      <c r="F76" s="42"/>
      <c r="G76" s="40">
        <f t="shared" si="1"/>
        <v>0</v>
      </c>
      <c r="I76" s="36"/>
      <c r="J76" s="36"/>
      <c r="K76" s="36"/>
      <c r="L76" s="36"/>
      <c r="M76" s="36"/>
      <c r="N76" s="36"/>
      <c r="O76" s="36"/>
    </row>
    <row r="77" spans="1:15" s="31" customFormat="1" ht="28.5" customHeight="1" x14ac:dyDescent="0.15">
      <c r="A77" s="35">
        <v>74</v>
      </c>
      <c r="B77" s="51" t="str">
        <f>VLOOKUP(A77,BI実計情報!$A$3:$BM$502,37)</f>
        <v>両口めがねレンチ</v>
      </c>
      <c r="C77" s="38" t="str">
        <f>VLOOKUP($A77,BI実計情報!$A$3:$BM$502,38)</f>
        <v>仕様書のとおり</v>
      </c>
      <c r="D77" s="37" t="str">
        <f>VLOOKUP($A77,BI実計情報!$A$3:$BM$502,44)</f>
        <v>EA</v>
      </c>
      <c r="E77" s="39">
        <f>VLOOKUP($A77,BI実計情報!$A$3:$BM$502,39)</f>
        <v>1</v>
      </c>
      <c r="F77" s="42"/>
      <c r="G77" s="40">
        <f t="shared" si="1"/>
        <v>0</v>
      </c>
      <c r="I77" s="36"/>
      <c r="J77" s="36"/>
      <c r="K77" s="36"/>
      <c r="L77" s="36"/>
      <c r="M77" s="36"/>
      <c r="N77" s="36"/>
      <c r="O77" s="36"/>
    </row>
    <row r="78" spans="1:15" s="31" customFormat="1" ht="28.5" customHeight="1" x14ac:dyDescent="0.15">
      <c r="A78" s="35">
        <v>75</v>
      </c>
      <c r="B78" s="51" t="str">
        <f>VLOOKUP(A78,BI実計情報!$A$3:$BM$502,37)</f>
        <v>カプラー付ツインホース</v>
      </c>
      <c r="C78" s="38" t="str">
        <f>VLOOKUP($A78,BI実計情報!$A$3:$BM$502,38)</f>
        <v>仕様書のとおり</v>
      </c>
      <c r="D78" s="37" t="str">
        <f>VLOOKUP($A78,BI実計情報!$A$3:$BM$502,44)</f>
        <v>EA</v>
      </c>
      <c r="E78" s="39">
        <f>VLOOKUP($A78,BI実計情報!$A$3:$BM$502,39)</f>
        <v>1</v>
      </c>
      <c r="F78" s="42"/>
      <c r="G78" s="40">
        <f t="shared" si="1"/>
        <v>0</v>
      </c>
      <c r="I78" s="36"/>
      <c r="J78" s="36"/>
      <c r="K78" s="36"/>
      <c r="L78" s="36"/>
      <c r="M78" s="36"/>
      <c r="N78" s="36"/>
      <c r="O78" s="36"/>
    </row>
    <row r="79" spans="1:15" s="31" customFormat="1" ht="28.5" hidden="1" customHeight="1" x14ac:dyDescent="0.15">
      <c r="A79" s="35"/>
      <c r="B79" s="51"/>
      <c r="C79" s="38"/>
      <c r="D79" s="37"/>
      <c r="E79" s="39"/>
      <c r="F79" s="42" t="s">
        <v>43</v>
      </c>
      <c r="G79" s="40">
        <f>SUM(G54:G78)</f>
        <v>0</v>
      </c>
      <c r="I79" s="36"/>
      <c r="J79" s="36"/>
      <c r="K79" s="36"/>
      <c r="L79" s="36"/>
      <c r="M79" s="36"/>
      <c r="N79" s="36"/>
      <c r="O79" s="36"/>
    </row>
    <row r="80" spans="1:15" s="31" customFormat="1" ht="28.5" customHeight="1" x14ac:dyDescent="0.15">
      <c r="A80" s="35">
        <v>76</v>
      </c>
      <c r="B80" s="51" t="str">
        <f>VLOOKUP(A80,BI実計情報!$A$3:$BM$502,37)</f>
        <v>間仕切り用シート</v>
      </c>
      <c r="C80" s="38" t="str">
        <f>VLOOKUP($A80,BI実計情報!$A$3:$BM$502,38)</f>
        <v>仕様書のとおり</v>
      </c>
      <c r="D80" s="37" t="str">
        <f>VLOOKUP($A80,BI実計情報!$A$3:$BM$502,44)</f>
        <v>SP</v>
      </c>
      <c r="E80" s="39">
        <f>VLOOKUP($A80,BI実計情報!$A$3:$BM$502,39)</f>
        <v>1</v>
      </c>
      <c r="F80" s="42"/>
      <c r="G80" s="40">
        <f>E80*F80</f>
        <v>0</v>
      </c>
      <c r="I80" s="36"/>
      <c r="J80" s="36"/>
      <c r="K80" s="36"/>
      <c r="L80" s="36"/>
      <c r="M80" s="36"/>
      <c r="N80" s="36"/>
      <c r="O80" s="36"/>
    </row>
    <row r="81" spans="1:15" s="31" customFormat="1" ht="28.5" customHeight="1" x14ac:dyDescent="0.15">
      <c r="A81" s="35">
        <v>77</v>
      </c>
      <c r="B81" s="51" t="str">
        <f>VLOOKUP(A81,BI実計情報!$A$3:$BM$502,37)</f>
        <v>間仕切り用シート</v>
      </c>
      <c r="C81" s="38" t="str">
        <f>VLOOKUP($A81,BI実計情報!$A$3:$BM$502,38)</f>
        <v>仕様書のとおり</v>
      </c>
      <c r="D81" s="37" t="str">
        <f>VLOOKUP($A81,BI実計情報!$A$3:$BM$502,44)</f>
        <v>SP</v>
      </c>
      <c r="E81" s="39">
        <f>VLOOKUP($A81,BI実計情報!$A$3:$BM$502,39)</f>
        <v>1</v>
      </c>
      <c r="F81" s="42"/>
      <c r="G81" s="40">
        <f t="shared" ref="G81:G104" si="2">E81*F81</f>
        <v>0</v>
      </c>
      <c r="I81" s="36"/>
      <c r="J81" s="36"/>
      <c r="K81" s="36"/>
      <c r="L81" s="36"/>
      <c r="M81" s="36"/>
      <c r="N81" s="36"/>
      <c r="O81" s="36"/>
    </row>
    <row r="82" spans="1:15" s="31" customFormat="1" ht="28.5" customHeight="1" x14ac:dyDescent="0.15">
      <c r="A82" s="35">
        <v>78</v>
      </c>
      <c r="B82" s="51" t="str">
        <f>VLOOKUP(A82,BI実計情報!$A$3:$BM$502,37)</f>
        <v>エアラチェットレンチ</v>
      </c>
      <c r="C82" s="38" t="str">
        <f>VLOOKUP($A82,BI実計情報!$A$3:$BM$502,38)</f>
        <v>仕様書のとおり</v>
      </c>
      <c r="D82" s="37" t="str">
        <f>VLOOKUP($A82,BI実計情報!$A$3:$BM$502,44)</f>
        <v>UN</v>
      </c>
      <c r="E82" s="39">
        <f>VLOOKUP($A82,BI実計情報!$A$3:$BM$502,39)</f>
        <v>3</v>
      </c>
      <c r="F82" s="42"/>
      <c r="G82" s="40">
        <f t="shared" si="2"/>
        <v>0</v>
      </c>
      <c r="I82" s="36"/>
      <c r="J82" s="36"/>
      <c r="K82" s="36"/>
      <c r="L82" s="36"/>
      <c r="M82" s="36"/>
      <c r="N82" s="36"/>
      <c r="O82" s="36"/>
    </row>
    <row r="83" spans="1:15" s="31" customFormat="1" ht="28.5" customHeight="1" x14ac:dyDescent="0.15">
      <c r="A83" s="35">
        <v>79</v>
      </c>
      <c r="B83" s="51" t="str">
        <f>VLOOKUP(A83,BI実計情報!$A$3:$BM$502,37)</f>
        <v>スチーム洗浄機</v>
      </c>
      <c r="C83" s="38" t="str">
        <f>VLOOKUP($A83,BI実計情報!$A$3:$BM$502,38)</f>
        <v>仕様書のとおり</v>
      </c>
      <c r="D83" s="37" t="str">
        <f>VLOOKUP($A83,BI実計情報!$A$3:$BM$502,44)</f>
        <v>UN</v>
      </c>
      <c r="E83" s="39">
        <f>VLOOKUP($A83,BI実計情報!$A$3:$BM$502,39)</f>
        <v>1</v>
      </c>
      <c r="F83" s="42"/>
      <c r="G83" s="40">
        <f t="shared" si="2"/>
        <v>0</v>
      </c>
      <c r="I83" s="36"/>
      <c r="J83" s="36"/>
      <c r="K83" s="36"/>
      <c r="L83" s="36"/>
      <c r="M83" s="36"/>
      <c r="N83" s="36"/>
      <c r="O83" s="36"/>
    </row>
    <row r="84" spans="1:15" s="31" customFormat="1" ht="28.5" customHeight="1" x14ac:dyDescent="0.15">
      <c r="A84" s="35">
        <v>80</v>
      </c>
      <c r="B84" s="51" t="str">
        <f>VLOOKUP(A84,BI実計情報!$A$3:$BM$502,37)</f>
        <v>センタードリル</v>
      </c>
      <c r="C84" s="38" t="str">
        <f>VLOOKUP($A84,BI実計情報!$A$3:$BM$502,38)</f>
        <v>仕様書のとおり</v>
      </c>
      <c r="D84" s="37" t="str">
        <f>VLOOKUP($A84,BI実計情報!$A$3:$BM$502,44)</f>
        <v>PC</v>
      </c>
      <c r="E84" s="39">
        <f>VLOOKUP($A84,BI実計情報!$A$3:$BM$502,39)</f>
        <v>1</v>
      </c>
      <c r="F84" s="42"/>
      <c r="G84" s="40">
        <f t="shared" si="2"/>
        <v>0</v>
      </c>
      <c r="I84" s="36"/>
      <c r="J84" s="36"/>
      <c r="K84" s="36"/>
      <c r="L84" s="36"/>
      <c r="M84" s="36"/>
      <c r="N84" s="36"/>
      <c r="O84" s="36"/>
    </row>
    <row r="85" spans="1:15" s="31" customFormat="1" ht="28.5" customHeight="1" x14ac:dyDescent="0.15">
      <c r="A85" s="35">
        <v>81</v>
      </c>
      <c r="B85" s="51" t="str">
        <f>VLOOKUP(A85,BI実計情報!$A$3:$BM$502,37)</f>
        <v>センタードリル</v>
      </c>
      <c r="C85" s="38" t="str">
        <f>VLOOKUP($A85,BI実計情報!$A$3:$BM$502,38)</f>
        <v>仕様書のとおり</v>
      </c>
      <c r="D85" s="37" t="str">
        <f>VLOOKUP($A85,BI実計情報!$A$3:$BM$502,44)</f>
        <v>PC</v>
      </c>
      <c r="E85" s="39">
        <f>VLOOKUP($A85,BI実計情報!$A$3:$BM$502,39)</f>
        <v>1</v>
      </c>
      <c r="F85" s="42"/>
      <c r="G85" s="40">
        <f t="shared" si="2"/>
        <v>0</v>
      </c>
      <c r="I85" s="36"/>
      <c r="J85" s="36"/>
      <c r="K85" s="36"/>
      <c r="L85" s="36"/>
      <c r="M85" s="36"/>
      <c r="N85" s="36"/>
      <c r="O85" s="36"/>
    </row>
    <row r="86" spans="1:15" s="31" customFormat="1" ht="28.5" customHeight="1" x14ac:dyDescent="0.15">
      <c r="A86" s="35">
        <v>82</v>
      </c>
      <c r="B86" s="51" t="str">
        <f>VLOOKUP(A86,BI実計情報!$A$3:$BM$502,37)</f>
        <v>センタードリル</v>
      </c>
      <c r="C86" s="38" t="str">
        <f>VLOOKUP($A86,BI実計情報!$A$3:$BM$502,38)</f>
        <v>仕様書のとおり</v>
      </c>
      <c r="D86" s="37" t="str">
        <f>VLOOKUP($A86,BI実計情報!$A$3:$BM$502,44)</f>
        <v>PC</v>
      </c>
      <c r="E86" s="39">
        <f>VLOOKUP($A86,BI実計情報!$A$3:$BM$502,39)</f>
        <v>2</v>
      </c>
      <c r="F86" s="42"/>
      <c r="G86" s="40">
        <f t="shared" si="2"/>
        <v>0</v>
      </c>
      <c r="I86" s="36"/>
      <c r="J86" s="36"/>
      <c r="K86" s="36"/>
      <c r="L86" s="36"/>
      <c r="M86" s="36"/>
      <c r="N86" s="36"/>
      <c r="O86" s="36"/>
    </row>
    <row r="87" spans="1:15" s="31" customFormat="1" ht="28.5" customHeight="1" x14ac:dyDescent="0.15">
      <c r="A87" s="35">
        <v>83</v>
      </c>
      <c r="B87" s="51" t="str">
        <f>VLOOKUP(A87,BI実計情報!$A$3:$BM$502,37)</f>
        <v>センタードリル</v>
      </c>
      <c r="C87" s="38" t="str">
        <f>VLOOKUP($A87,BI実計情報!$A$3:$BM$502,38)</f>
        <v>仕様書のとおり</v>
      </c>
      <c r="D87" s="37" t="str">
        <f>VLOOKUP($A87,BI実計情報!$A$3:$BM$502,44)</f>
        <v>PC</v>
      </c>
      <c r="E87" s="39">
        <f>VLOOKUP($A87,BI実計情報!$A$3:$BM$502,39)</f>
        <v>2</v>
      </c>
      <c r="F87" s="42"/>
      <c r="G87" s="40">
        <f t="shared" si="2"/>
        <v>0</v>
      </c>
      <c r="I87" s="43"/>
      <c r="J87" s="44"/>
      <c r="K87" s="36"/>
      <c r="L87" s="44"/>
      <c r="M87" s="44"/>
      <c r="N87" s="36"/>
      <c r="O87" s="36"/>
    </row>
    <row r="88" spans="1:15" s="31" customFormat="1" ht="28.5" customHeight="1" x14ac:dyDescent="0.15">
      <c r="A88" s="35">
        <v>84</v>
      </c>
      <c r="B88" s="51" t="str">
        <f>VLOOKUP(A88,BI実計情報!$A$3:$BM$502,37)</f>
        <v>カウンターシンク</v>
      </c>
      <c r="C88" s="38" t="str">
        <f>VLOOKUP($A88,BI実計情報!$A$3:$BM$502,38)</f>
        <v>仕様書のとおり</v>
      </c>
      <c r="D88" s="37" t="str">
        <f>VLOOKUP($A88,BI実計情報!$A$3:$BM$502,44)</f>
        <v>PC</v>
      </c>
      <c r="E88" s="39">
        <f>VLOOKUP($A88,BI実計情報!$A$3:$BM$502,39)</f>
        <v>3</v>
      </c>
      <c r="F88" s="42"/>
      <c r="G88" s="40">
        <f t="shared" si="2"/>
        <v>0</v>
      </c>
      <c r="I88" s="43"/>
      <c r="J88" s="44"/>
      <c r="K88" s="36"/>
      <c r="L88" s="43"/>
      <c r="M88" s="44"/>
      <c r="N88" s="36"/>
      <c r="O88" s="36"/>
    </row>
    <row r="89" spans="1:15" s="31" customFormat="1" ht="28.5" customHeight="1" x14ac:dyDescent="0.15">
      <c r="A89" s="35">
        <v>85</v>
      </c>
      <c r="B89" s="51" t="str">
        <f>VLOOKUP(A89,BI実計情報!$A$3:$BM$502,37)</f>
        <v>クロスレンチ</v>
      </c>
      <c r="C89" s="38" t="str">
        <f>VLOOKUP($A89,BI実計情報!$A$3:$BM$502,38)</f>
        <v>仕様書のとおり</v>
      </c>
      <c r="D89" s="37" t="str">
        <f>VLOOKUP($A89,BI実計情報!$A$3:$BM$502,44)</f>
        <v>EA</v>
      </c>
      <c r="E89" s="39">
        <f>VLOOKUP($A89,BI実計情報!$A$3:$BM$502,39)</f>
        <v>3</v>
      </c>
      <c r="F89" s="42"/>
      <c r="G89" s="40">
        <f t="shared" si="2"/>
        <v>0</v>
      </c>
    </row>
    <row r="90" spans="1:15" s="31" customFormat="1" ht="28.5" customHeight="1" x14ac:dyDescent="0.15">
      <c r="A90" s="35">
        <v>86</v>
      </c>
      <c r="B90" s="51" t="str">
        <f>VLOOKUP(A90,BI実計情報!$A$3:$BM$502,37)</f>
        <v>バークランプ</v>
      </c>
      <c r="C90" s="38" t="str">
        <f>VLOOKUP($A90,BI実計情報!$A$3:$BM$502,38)</f>
        <v>仕様書のとおり</v>
      </c>
      <c r="D90" s="37" t="str">
        <f>VLOOKUP($A90,BI実計情報!$A$3:$BM$502,44)</f>
        <v>EA</v>
      </c>
      <c r="E90" s="39">
        <f>VLOOKUP($A90,BI実計情報!$A$3:$BM$502,39)</f>
        <v>8</v>
      </c>
      <c r="F90" s="42"/>
      <c r="G90" s="40">
        <f t="shared" si="2"/>
        <v>0</v>
      </c>
    </row>
    <row r="91" spans="1:15" s="31" customFormat="1" ht="28.5" customHeight="1" x14ac:dyDescent="0.15">
      <c r="A91" s="35">
        <v>87</v>
      </c>
      <c r="B91" s="51" t="str">
        <f>VLOOKUP(A91,BI実計情報!$A$3:$BM$502,37)</f>
        <v>電動ドリル</v>
      </c>
      <c r="C91" s="38" t="str">
        <f>VLOOKUP($A91,BI実計情報!$A$3:$BM$502,38)</f>
        <v>仕様書のとおり</v>
      </c>
      <c r="D91" s="37" t="str">
        <f>VLOOKUP($A91,BI実計情報!$A$3:$BM$502,44)</f>
        <v>UN</v>
      </c>
      <c r="E91" s="39">
        <f>VLOOKUP($A91,BI実計情報!$A$3:$BM$502,39)</f>
        <v>1</v>
      </c>
      <c r="F91" s="42"/>
      <c r="G91" s="40">
        <f t="shared" si="2"/>
        <v>0</v>
      </c>
      <c r="I91" s="36"/>
      <c r="J91" s="36"/>
      <c r="K91" s="36"/>
      <c r="L91" s="36"/>
      <c r="M91" s="36"/>
      <c r="N91" s="36"/>
      <c r="O91" s="36"/>
    </row>
    <row r="92" spans="1:15" s="31" customFormat="1" ht="28.5" customHeight="1" x14ac:dyDescent="0.15">
      <c r="A92" s="35">
        <v>88</v>
      </c>
      <c r="B92" s="51" t="str">
        <f>VLOOKUP(A92,BI実計情報!$A$3:$BM$502,37)</f>
        <v>作業灯</v>
      </c>
      <c r="C92" s="38" t="str">
        <f>VLOOKUP($A92,BI実計情報!$A$3:$BM$502,38)</f>
        <v>仕様書のとおり</v>
      </c>
      <c r="D92" s="37" t="str">
        <f>VLOOKUP($A92,BI実計情報!$A$3:$BM$502,44)</f>
        <v>PC</v>
      </c>
      <c r="E92" s="39">
        <f>VLOOKUP($A92,BI実計情報!$A$3:$BM$502,39)</f>
        <v>3</v>
      </c>
      <c r="F92" s="42"/>
      <c r="G92" s="40">
        <f t="shared" si="2"/>
        <v>0</v>
      </c>
      <c r="I92" s="36"/>
      <c r="J92" s="36"/>
      <c r="K92" s="36"/>
      <c r="L92" s="36"/>
      <c r="M92" s="36"/>
      <c r="N92" s="36"/>
      <c r="O92" s="36"/>
    </row>
    <row r="93" spans="1:15" s="31" customFormat="1" ht="28.5" customHeight="1" x14ac:dyDescent="0.15">
      <c r="A93" s="35">
        <v>89</v>
      </c>
      <c r="B93" s="51" t="str">
        <f>VLOOKUP(A93,BI実計情報!$A$3:$BM$502,37)</f>
        <v>デジタルノギス</v>
      </c>
      <c r="C93" s="38" t="str">
        <f>VLOOKUP($A93,BI実計情報!$A$3:$BM$502,38)</f>
        <v>仕様書のとおり</v>
      </c>
      <c r="D93" s="37" t="str">
        <f>VLOOKUP($A93,BI実計情報!$A$3:$BM$502,44)</f>
        <v>PC</v>
      </c>
      <c r="E93" s="39">
        <f>VLOOKUP($A93,BI実計情報!$A$3:$BM$502,39)</f>
        <v>4</v>
      </c>
      <c r="F93" s="42"/>
      <c r="G93" s="40">
        <f t="shared" si="2"/>
        <v>0</v>
      </c>
      <c r="I93" s="36"/>
      <c r="J93" s="36"/>
      <c r="K93" s="36"/>
      <c r="L93" s="36"/>
      <c r="M93" s="36"/>
      <c r="N93" s="36"/>
      <c r="O93" s="36"/>
    </row>
    <row r="94" spans="1:15" s="31" customFormat="1" ht="28.5" customHeight="1" x14ac:dyDescent="0.15">
      <c r="A94" s="35">
        <v>90</v>
      </c>
      <c r="B94" s="51" t="str">
        <f>VLOOKUP(A94,BI実計情報!$A$3:$BM$502,37)</f>
        <v>デジタルノギス</v>
      </c>
      <c r="C94" s="38" t="str">
        <f>VLOOKUP($A94,BI実計情報!$A$3:$BM$502,38)</f>
        <v>仕様書のとおり</v>
      </c>
      <c r="D94" s="37" t="str">
        <f>VLOOKUP($A94,BI実計情報!$A$3:$BM$502,44)</f>
        <v>PC</v>
      </c>
      <c r="E94" s="39">
        <f>VLOOKUP($A94,BI実計情報!$A$3:$BM$502,39)</f>
        <v>2</v>
      </c>
      <c r="F94" s="42"/>
      <c r="G94" s="40">
        <f t="shared" si="2"/>
        <v>0</v>
      </c>
      <c r="I94" s="36"/>
      <c r="J94" s="36"/>
      <c r="K94" s="36"/>
      <c r="L94" s="36"/>
      <c r="M94" s="36"/>
      <c r="N94" s="36"/>
      <c r="O94" s="36"/>
    </row>
    <row r="95" spans="1:15" s="31" customFormat="1" ht="28.5" customHeight="1" x14ac:dyDescent="0.15">
      <c r="A95" s="35">
        <v>91</v>
      </c>
      <c r="B95" s="51" t="str">
        <f>VLOOKUP(A95,BI実計情報!$A$3:$BM$502,37)</f>
        <v>旋削用チップ</v>
      </c>
      <c r="C95" s="38" t="str">
        <f>VLOOKUP($A95,BI実計情報!$A$3:$BM$502,38)</f>
        <v>仕様書のとおり</v>
      </c>
      <c r="D95" s="37" t="str">
        <f>VLOOKUP($A95,BI実計情報!$A$3:$BM$502,44)</f>
        <v>EA</v>
      </c>
      <c r="E95" s="39">
        <f>VLOOKUP($A95,BI実計情報!$A$3:$BM$502,39)</f>
        <v>10</v>
      </c>
      <c r="F95" s="42"/>
      <c r="G95" s="40">
        <f t="shared" si="2"/>
        <v>0</v>
      </c>
      <c r="I95" s="36"/>
      <c r="J95" s="36"/>
      <c r="K95" s="36"/>
      <c r="L95" s="36"/>
      <c r="M95" s="36"/>
      <c r="N95" s="36"/>
      <c r="O95" s="41"/>
    </row>
    <row r="96" spans="1:15" s="31" customFormat="1" ht="28.5" customHeight="1" x14ac:dyDescent="0.15">
      <c r="A96" s="35">
        <v>92</v>
      </c>
      <c r="B96" s="51" t="str">
        <f>VLOOKUP(A96,BI実計情報!$A$3:$BM$502,37)</f>
        <v>旋削用チップ</v>
      </c>
      <c r="C96" s="38" t="str">
        <f>VLOOKUP($A96,BI実計情報!$A$3:$BM$502,38)</f>
        <v>仕様書のとおり</v>
      </c>
      <c r="D96" s="37" t="str">
        <f>VLOOKUP($A96,BI実計情報!$A$3:$BM$502,44)</f>
        <v>EA</v>
      </c>
      <c r="E96" s="39">
        <f>VLOOKUP($A96,BI実計情報!$A$3:$BM$502,39)</f>
        <v>10</v>
      </c>
      <c r="F96" s="42"/>
      <c r="G96" s="40">
        <f t="shared" si="2"/>
        <v>0</v>
      </c>
      <c r="I96" s="36"/>
      <c r="J96" s="36"/>
      <c r="K96" s="36"/>
      <c r="L96" s="36"/>
      <c r="M96" s="36"/>
      <c r="N96" s="36"/>
      <c r="O96" s="36"/>
    </row>
    <row r="97" spans="1:15" s="31" customFormat="1" ht="28.5" customHeight="1" x14ac:dyDescent="0.15">
      <c r="A97" s="35">
        <v>93</v>
      </c>
      <c r="B97" s="51" t="str">
        <f>VLOOKUP(A97,BI実計情報!$A$3:$BM$502,37)</f>
        <v>バンドソーパーツ</v>
      </c>
      <c r="C97" s="38" t="str">
        <f>VLOOKUP($A97,BI実計情報!$A$3:$BM$502,38)</f>
        <v>仕様書のとおり</v>
      </c>
      <c r="D97" s="37" t="str">
        <f>VLOOKUP($A97,BI実計情報!$A$3:$BM$502,44)</f>
        <v>EA</v>
      </c>
      <c r="E97" s="39">
        <f>VLOOKUP($A97,BI実計情報!$A$3:$BM$502,39)</f>
        <v>1</v>
      </c>
      <c r="F97" s="42"/>
      <c r="G97" s="40">
        <f t="shared" si="2"/>
        <v>0</v>
      </c>
      <c r="I97" s="36"/>
      <c r="J97" s="36"/>
      <c r="K97" s="36"/>
      <c r="L97" s="36"/>
      <c r="M97" s="36"/>
      <c r="N97" s="36"/>
      <c r="O97" s="36"/>
    </row>
    <row r="98" spans="1:15" s="31" customFormat="1" ht="28.5" customHeight="1" x14ac:dyDescent="0.15">
      <c r="A98" s="35">
        <v>94</v>
      </c>
      <c r="B98" s="51" t="str">
        <f>VLOOKUP(A98,BI実計情報!$A$3:$BM$502,37)</f>
        <v>洗剤クリーナー</v>
      </c>
      <c r="C98" s="38" t="str">
        <f>VLOOKUP($A98,BI実計情報!$A$3:$BM$502,38)</f>
        <v>仕様書のとおり</v>
      </c>
      <c r="D98" s="37" t="str">
        <f>VLOOKUP($A98,BI実計情報!$A$3:$BM$502,44)</f>
        <v>PC</v>
      </c>
      <c r="E98" s="39">
        <f>VLOOKUP($A98,BI実計情報!$A$3:$BM$502,39)</f>
        <v>1</v>
      </c>
      <c r="F98" s="42"/>
      <c r="G98" s="40">
        <f t="shared" si="2"/>
        <v>0</v>
      </c>
      <c r="I98" s="36"/>
      <c r="J98" s="36"/>
      <c r="K98" s="36"/>
      <c r="L98" s="36"/>
      <c r="M98" s="36"/>
      <c r="N98" s="36"/>
      <c r="O98" s="36"/>
    </row>
    <row r="99" spans="1:15" s="31" customFormat="1" ht="28.5" customHeight="1" x14ac:dyDescent="0.15">
      <c r="A99" s="35">
        <v>95</v>
      </c>
      <c r="B99" s="51" t="str">
        <f>VLOOKUP(A99,BI実計情報!$A$3:$BM$502,37)</f>
        <v>冷却水</v>
      </c>
      <c r="C99" s="38" t="str">
        <f>VLOOKUP($A99,BI実計情報!$A$3:$BM$502,38)</f>
        <v>仕様書のとおり</v>
      </c>
      <c r="D99" s="37" t="str">
        <f>VLOOKUP($A99,BI実計情報!$A$3:$BM$502,44)</f>
        <v>EA</v>
      </c>
      <c r="E99" s="39">
        <f>VLOOKUP($A99,BI実計情報!$A$3:$BM$502,39)</f>
        <v>1</v>
      </c>
      <c r="F99" s="42"/>
      <c r="G99" s="40">
        <f t="shared" si="2"/>
        <v>0</v>
      </c>
      <c r="I99" s="36"/>
      <c r="J99" s="36"/>
      <c r="K99" s="36"/>
      <c r="L99" s="36"/>
      <c r="M99" s="36"/>
      <c r="N99" s="36"/>
      <c r="O99" s="36"/>
    </row>
    <row r="100" spans="1:15" s="31" customFormat="1" ht="28.5" customHeight="1" x14ac:dyDescent="0.15">
      <c r="A100" s="35">
        <v>96</v>
      </c>
      <c r="B100" s="51" t="str">
        <f>VLOOKUP(A100,BI実計情報!$A$3:$BM$502,37)</f>
        <v>液状ガスケット</v>
      </c>
      <c r="C100" s="38" t="str">
        <f>VLOOKUP($A100,BI実計情報!$A$3:$BM$502,38)</f>
        <v>仕様書のとおり</v>
      </c>
      <c r="D100" s="37" t="str">
        <f>VLOOKUP($A100,BI実計情報!$A$3:$BM$502,44)</f>
        <v>PC</v>
      </c>
      <c r="E100" s="39">
        <f>VLOOKUP($A100,BI実計情報!$A$3:$BM$502,39)</f>
        <v>3</v>
      </c>
      <c r="F100" s="42"/>
      <c r="G100" s="40">
        <f t="shared" si="2"/>
        <v>0</v>
      </c>
      <c r="I100" s="36"/>
      <c r="J100" s="36"/>
      <c r="K100" s="36"/>
      <c r="L100" s="36"/>
      <c r="M100" s="36"/>
      <c r="N100" s="36"/>
      <c r="O100" s="36"/>
    </row>
    <row r="101" spans="1:15" s="31" customFormat="1" ht="28.5" customHeight="1" x14ac:dyDescent="0.15">
      <c r="A101" s="35">
        <v>97</v>
      </c>
      <c r="B101" s="51" t="str">
        <f>VLOOKUP(A101,BI実計情報!$A$3:$BM$502,37)</f>
        <v>インパクト用ソケット</v>
      </c>
      <c r="C101" s="38" t="str">
        <f>VLOOKUP($A101,BI実計情報!$A$3:$BM$502,38)</f>
        <v>仕様書のとおり</v>
      </c>
      <c r="D101" s="37" t="str">
        <f>VLOOKUP($A101,BI実計情報!$A$3:$BM$502,44)</f>
        <v>EA</v>
      </c>
      <c r="E101" s="39">
        <f>VLOOKUP($A101,BI実計情報!$A$3:$BM$502,39)</f>
        <v>3</v>
      </c>
      <c r="F101" s="42"/>
      <c r="G101" s="40">
        <f t="shared" si="2"/>
        <v>0</v>
      </c>
      <c r="I101" s="36"/>
      <c r="J101" s="36"/>
      <c r="K101" s="36"/>
      <c r="L101" s="36"/>
      <c r="M101" s="36"/>
      <c r="N101" s="36"/>
      <c r="O101" s="36"/>
    </row>
    <row r="102" spans="1:15" s="31" customFormat="1" ht="28.5" customHeight="1" x14ac:dyDescent="0.15">
      <c r="A102" s="35">
        <v>98</v>
      </c>
      <c r="B102" s="51" t="str">
        <f>VLOOKUP(A102,BI実計情報!$A$3:$BM$502,37)</f>
        <v>アジテーターカバー</v>
      </c>
      <c r="C102" s="38" t="str">
        <f>VLOOKUP($A102,BI実計情報!$A$3:$BM$502,38)</f>
        <v>仕様書のとおり</v>
      </c>
      <c r="D102" s="37" t="str">
        <f>VLOOKUP($A102,BI実計情報!$A$3:$BM$502,44)</f>
        <v>EA</v>
      </c>
      <c r="E102" s="39">
        <f>VLOOKUP($A102,BI実計情報!$A$3:$BM$502,39)</f>
        <v>4</v>
      </c>
      <c r="F102" s="42"/>
      <c r="G102" s="40">
        <f t="shared" si="2"/>
        <v>0</v>
      </c>
      <c r="I102" s="36"/>
      <c r="J102" s="36"/>
      <c r="K102" s="36"/>
      <c r="L102" s="36"/>
      <c r="M102" s="36"/>
      <c r="N102" s="36"/>
      <c r="O102" s="36"/>
    </row>
    <row r="103" spans="1:15" s="31" customFormat="1" ht="28.5" customHeight="1" x14ac:dyDescent="0.15">
      <c r="A103" s="35">
        <v>99</v>
      </c>
      <c r="B103" s="51" t="str">
        <f>VLOOKUP(A103,BI実計情報!$A$3:$BM$502,37)</f>
        <v>アジテーターカバー</v>
      </c>
      <c r="C103" s="38" t="str">
        <f>VLOOKUP($A103,BI実計情報!$A$3:$BM$502,38)</f>
        <v>仕様書のとおり</v>
      </c>
      <c r="D103" s="37" t="str">
        <f>VLOOKUP($A103,BI実計情報!$A$3:$BM$502,44)</f>
        <v>EA</v>
      </c>
      <c r="E103" s="39">
        <f>VLOOKUP($A103,BI実計情報!$A$3:$BM$502,39)</f>
        <v>2</v>
      </c>
      <c r="F103" s="42"/>
      <c r="G103" s="40">
        <f t="shared" si="2"/>
        <v>0</v>
      </c>
      <c r="I103" s="36"/>
      <c r="J103" s="36"/>
      <c r="K103" s="36"/>
      <c r="L103" s="36"/>
      <c r="M103" s="36"/>
      <c r="N103" s="36"/>
      <c r="O103" s="36"/>
    </row>
    <row r="104" spans="1:15" s="31" customFormat="1" ht="28.5" customHeight="1" x14ac:dyDescent="0.15">
      <c r="A104" s="35">
        <v>100</v>
      </c>
      <c r="B104" s="51" t="str">
        <f>VLOOKUP(A104,BI実計情報!$A$3:$BM$502,37)</f>
        <v>ユニバーサルジョイント</v>
      </c>
      <c r="C104" s="38" t="str">
        <f>VLOOKUP($A104,BI実計情報!$A$3:$BM$502,38)</f>
        <v>仕様書のとおり</v>
      </c>
      <c r="D104" s="37" t="str">
        <f>VLOOKUP($A104,BI実計情報!$A$3:$BM$502,44)</f>
        <v>EA</v>
      </c>
      <c r="E104" s="39">
        <f>VLOOKUP($A104,BI実計情報!$A$3:$BM$502,39)</f>
        <v>1</v>
      </c>
      <c r="F104" s="42"/>
      <c r="G104" s="40">
        <f t="shared" si="2"/>
        <v>0</v>
      </c>
      <c r="I104" s="36"/>
      <c r="J104" s="36"/>
      <c r="K104" s="36"/>
      <c r="L104" s="36"/>
      <c r="M104" s="36"/>
      <c r="N104" s="36"/>
      <c r="O104" s="36"/>
    </row>
    <row r="105" spans="1:15" s="31" customFormat="1" ht="28.5" hidden="1" customHeight="1" x14ac:dyDescent="0.15">
      <c r="A105" s="35"/>
      <c r="B105" s="51"/>
      <c r="C105" s="38"/>
      <c r="D105" s="37"/>
      <c r="E105" s="39"/>
      <c r="F105" s="42" t="s">
        <v>43</v>
      </c>
      <c r="G105" s="40">
        <f>SUM(G80:G104)</f>
        <v>0</v>
      </c>
      <c r="I105" s="36"/>
      <c r="J105" s="36"/>
      <c r="K105" s="36"/>
      <c r="L105" s="36"/>
      <c r="M105" s="36"/>
      <c r="N105" s="36"/>
      <c r="O105" s="36"/>
    </row>
    <row r="106" spans="1:15" s="31" customFormat="1" ht="28.5" customHeight="1" x14ac:dyDescent="0.15">
      <c r="A106" s="35">
        <v>101</v>
      </c>
      <c r="B106" s="51" t="str">
        <f>VLOOKUP(A106,BI実計情報!$A$3:$BM$502,37)</f>
        <v>バークランプ</v>
      </c>
      <c r="C106" s="38" t="str">
        <f>VLOOKUP($A106,BI実計情報!$A$3:$BM$502,38)</f>
        <v>仕様書のとおり</v>
      </c>
      <c r="D106" s="37" t="str">
        <f>VLOOKUP($A106,BI実計情報!$A$3:$BM$502,44)</f>
        <v>EA</v>
      </c>
      <c r="E106" s="39">
        <f>VLOOKUP($A106,BI実計情報!$A$3:$BM$502,39)</f>
        <v>3</v>
      </c>
      <c r="F106" s="42"/>
      <c r="G106" s="40">
        <f>E106*F106</f>
        <v>0</v>
      </c>
      <c r="I106" s="36"/>
      <c r="J106" s="36"/>
      <c r="K106" s="36"/>
      <c r="L106" s="36"/>
      <c r="M106" s="36"/>
      <c r="N106" s="36"/>
      <c r="O106" s="36"/>
    </row>
    <row r="107" spans="1:15" s="31" customFormat="1" ht="28.5" customHeight="1" x14ac:dyDescent="0.15">
      <c r="A107" s="35"/>
      <c r="B107" s="51"/>
      <c r="C107" s="100" t="s">
        <v>40</v>
      </c>
      <c r="D107" s="37"/>
      <c r="E107" s="39"/>
      <c r="F107" s="42"/>
      <c r="G107" s="40"/>
      <c r="I107" s="36"/>
      <c r="J107" s="36"/>
      <c r="K107" s="36"/>
      <c r="L107" s="36"/>
      <c r="M107" s="36"/>
      <c r="N107" s="36"/>
      <c r="O107" s="36"/>
    </row>
    <row r="108" spans="1:15" s="31" customFormat="1" ht="28.5" customHeight="1" x14ac:dyDescent="0.15">
      <c r="A108" s="35"/>
      <c r="B108" s="51"/>
      <c r="C108" s="38"/>
      <c r="D108" s="37"/>
      <c r="E108" s="39"/>
      <c r="F108" s="42"/>
      <c r="G108" s="40"/>
      <c r="I108" s="36"/>
      <c r="J108" s="36"/>
      <c r="K108" s="36"/>
      <c r="L108" s="36"/>
      <c r="M108" s="36"/>
      <c r="N108" s="36"/>
      <c r="O108" s="36"/>
    </row>
    <row r="109" spans="1:15" s="31" customFormat="1" ht="28.5" customHeight="1" x14ac:dyDescent="0.15">
      <c r="A109" s="35"/>
      <c r="B109" s="51"/>
      <c r="C109" s="38"/>
      <c r="D109" s="37"/>
      <c r="E109" s="39"/>
      <c r="F109" s="42"/>
      <c r="G109" s="40"/>
      <c r="I109" s="36"/>
      <c r="J109" s="36"/>
      <c r="K109" s="36"/>
      <c r="L109" s="36"/>
      <c r="M109" s="36"/>
      <c r="N109" s="36"/>
      <c r="O109" s="36"/>
    </row>
    <row r="110" spans="1:15" s="31" customFormat="1" ht="28.5" customHeight="1" x14ac:dyDescent="0.15">
      <c r="A110" s="35"/>
      <c r="B110" s="51"/>
      <c r="C110" s="38"/>
      <c r="D110" s="37"/>
      <c r="E110" s="39"/>
      <c r="F110" s="42"/>
      <c r="G110" s="40"/>
      <c r="I110" s="36"/>
      <c r="J110" s="36"/>
      <c r="K110" s="36"/>
      <c r="L110" s="36"/>
      <c r="M110" s="36"/>
      <c r="N110" s="36"/>
      <c r="O110" s="36"/>
    </row>
    <row r="111" spans="1:15" s="31" customFormat="1" ht="28.5" customHeight="1" x14ac:dyDescent="0.15">
      <c r="A111" s="35"/>
      <c r="B111" s="51"/>
      <c r="C111" s="38"/>
      <c r="D111" s="37"/>
      <c r="E111" s="39"/>
      <c r="F111" s="42"/>
      <c r="G111" s="40"/>
      <c r="I111" s="36"/>
      <c r="J111" s="36"/>
      <c r="K111" s="36"/>
      <c r="L111" s="36"/>
      <c r="M111" s="36"/>
      <c r="N111" s="36"/>
      <c r="O111" s="36"/>
    </row>
    <row r="112" spans="1:15" s="31" customFormat="1" ht="28.5" customHeight="1" x14ac:dyDescent="0.15">
      <c r="A112" s="35"/>
      <c r="B112" s="51"/>
      <c r="C112" s="38"/>
      <c r="D112" s="37"/>
      <c r="E112" s="39"/>
      <c r="F112" s="42"/>
      <c r="G112" s="40"/>
      <c r="I112" s="36"/>
      <c r="J112" s="36"/>
      <c r="K112" s="36"/>
      <c r="L112" s="36"/>
      <c r="M112" s="36"/>
      <c r="N112" s="36"/>
      <c r="O112" s="36"/>
    </row>
    <row r="113" spans="1:15" s="31" customFormat="1" ht="28.5" customHeight="1" x14ac:dyDescent="0.15">
      <c r="A113" s="35"/>
      <c r="B113" s="51"/>
      <c r="C113" s="38"/>
      <c r="D113" s="37"/>
      <c r="E113" s="39"/>
      <c r="F113" s="42"/>
      <c r="G113" s="40"/>
      <c r="I113" s="36"/>
      <c r="J113" s="36"/>
      <c r="K113" s="36"/>
      <c r="L113" s="36"/>
      <c r="M113" s="36"/>
      <c r="N113" s="36"/>
      <c r="O113" s="36"/>
    </row>
    <row r="114" spans="1:15" s="31" customFormat="1" ht="28.5" customHeight="1" x14ac:dyDescent="0.15">
      <c r="A114" s="35"/>
      <c r="B114" s="51"/>
      <c r="C114" s="38"/>
      <c r="D114" s="37"/>
      <c r="E114" s="39"/>
      <c r="F114" s="42"/>
      <c r="G114" s="40"/>
      <c r="I114" s="36"/>
      <c r="J114" s="36"/>
      <c r="K114" s="36"/>
      <c r="L114" s="36"/>
      <c r="M114" s="36"/>
      <c r="N114" s="36"/>
      <c r="O114" s="36"/>
    </row>
    <row r="115" spans="1:15" s="31" customFormat="1" ht="28.5" customHeight="1" x14ac:dyDescent="0.15">
      <c r="A115" s="35"/>
      <c r="B115" s="51"/>
      <c r="C115" s="38"/>
      <c r="D115" s="37"/>
      <c r="E115" s="39"/>
      <c r="F115" s="42"/>
      <c r="G115" s="40"/>
      <c r="I115" s="36"/>
      <c r="J115" s="36"/>
      <c r="K115" s="36"/>
      <c r="L115" s="36"/>
      <c r="M115" s="36"/>
      <c r="N115" s="36"/>
      <c r="O115" s="36"/>
    </row>
    <row r="116" spans="1:15" s="31" customFormat="1" ht="28.5" customHeight="1" x14ac:dyDescent="0.15">
      <c r="A116" s="35"/>
      <c r="B116" s="51"/>
      <c r="C116" s="38"/>
      <c r="D116" s="37"/>
      <c r="E116" s="39"/>
      <c r="F116" s="42"/>
      <c r="G116" s="40"/>
      <c r="I116" s="36"/>
      <c r="J116" s="36"/>
      <c r="K116" s="36"/>
      <c r="L116" s="36"/>
      <c r="M116" s="36"/>
      <c r="N116" s="36"/>
      <c r="O116" s="36"/>
    </row>
    <row r="117" spans="1:15" s="31" customFormat="1" ht="28.5" customHeight="1" x14ac:dyDescent="0.15">
      <c r="A117" s="35"/>
      <c r="B117" s="51"/>
      <c r="C117" s="38"/>
      <c r="D117" s="37"/>
      <c r="E117" s="39"/>
      <c r="F117" s="42"/>
      <c r="G117" s="40"/>
      <c r="I117" s="43"/>
      <c r="J117" s="44"/>
      <c r="K117" s="36"/>
      <c r="L117" s="44"/>
      <c r="M117" s="44"/>
      <c r="N117" s="36"/>
      <c r="O117" s="36"/>
    </row>
    <row r="118" spans="1:15" s="31" customFormat="1" ht="28.5" customHeight="1" x14ac:dyDescent="0.15">
      <c r="A118" s="35"/>
      <c r="B118" s="51"/>
      <c r="C118" s="38"/>
      <c r="D118" s="37"/>
      <c r="E118" s="39"/>
      <c r="F118" s="42"/>
      <c r="G118" s="40"/>
      <c r="I118" s="43"/>
      <c r="J118" s="44"/>
      <c r="K118" s="36"/>
      <c r="L118" s="43"/>
      <c r="M118" s="44"/>
      <c r="N118" s="36"/>
      <c r="O118" s="36"/>
    </row>
    <row r="119" spans="1:15" s="31" customFormat="1" ht="28.5" customHeight="1" x14ac:dyDescent="0.15">
      <c r="A119" s="35"/>
      <c r="B119" s="51"/>
      <c r="C119" s="38"/>
      <c r="D119" s="37"/>
      <c r="E119" s="39"/>
      <c r="F119" s="42"/>
      <c r="G119" s="40"/>
    </row>
    <row r="120" spans="1:15" s="31" customFormat="1" ht="28.5" customHeight="1" x14ac:dyDescent="0.15">
      <c r="A120" s="35"/>
      <c r="B120" s="51"/>
      <c r="C120" s="38"/>
      <c r="D120" s="37"/>
      <c r="E120" s="39"/>
      <c r="F120" s="42"/>
      <c r="G120" s="40"/>
    </row>
    <row r="121" spans="1:15" s="31" customFormat="1" ht="28.5" customHeight="1" x14ac:dyDescent="0.15">
      <c r="A121" s="35"/>
      <c r="B121" s="51"/>
      <c r="C121" s="38"/>
      <c r="D121" s="37"/>
      <c r="E121" s="39"/>
      <c r="F121" s="42"/>
      <c r="G121" s="40"/>
      <c r="I121" s="36"/>
      <c r="J121" s="36"/>
      <c r="K121" s="36"/>
      <c r="L121" s="36"/>
      <c r="M121" s="36"/>
      <c r="N121" s="36"/>
      <c r="O121" s="36"/>
    </row>
    <row r="122" spans="1:15" s="31" customFormat="1" ht="28.5" customHeight="1" x14ac:dyDescent="0.15">
      <c r="A122" s="35"/>
      <c r="B122" s="51"/>
      <c r="C122" s="38"/>
      <c r="D122" s="37"/>
      <c r="E122" s="39"/>
      <c r="F122" s="42"/>
      <c r="G122" s="40"/>
      <c r="I122" s="36"/>
      <c r="J122" s="36"/>
      <c r="K122" s="36"/>
      <c r="L122" s="36"/>
      <c r="M122" s="36"/>
      <c r="N122" s="36"/>
      <c r="O122" s="36"/>
    </row>
    <row r="123" spans="1:15" s="31" customFormat="1" ht="28.5" customHeight="1" x14ac:dyDescent="0.15">
      <c r="A123" s="35"/>
      <c r="B123" s="51"/>
      <c r="C123" s="38"/>
      <c r="D123" s="37"/>
      <c r="E123" s="39"/>
      <c r="F123" s="42"/>
      <c r="G123" s="40"/>
      <c r="I123" s="36"/>
      <c r="J123" s="36"/>
      <c r="K123" s="36"/>
      <c r="L123" s="36"/>
      <c r="M123" s="36"/>
      <c r="N123" s="36"/>
      <c r="O123" s="36"/>
    </row>
    <row r="124" spans="1:15" s="31" customFormat="1" ht="28.5" customHeight="1" x14ac:dyDescent="0.15">
      <c r="A124" s="35"/>
      <c r="B124" s="51"/>
      <c r="C124" s="38"/>
      <c r="D124" s="37"/>
      <c r="E124" s="39"/>
      <c r="F124" s="42"/>
      <c r="G124" s="40"/>
      <c r="I124" s="36"/>
      <c r="J124" s="36"/>
      <c r="K124" s="36"/>
      <c r="L124" s="36"/>
      <c r="M124" s="36"/>
      <c r="N124" s="36"/>
      <c r="O124" s="36"/>
    </row>
    <row r="125" spans="1:15" s="31" customFormat="1" ht="28.5" customHeight="1" x14ac:dyDescent="0.15">
      <c r="A125" s="35"/>
      <c r="B125" s="51"/>
      <c r="C125" s="38"/>
      <c r="D125" s="37"/>
      <c r="E125" s="39"/>
      <c r="F125" s="42"/>
      <c r="G125" s="40"/>
      <c r="I125" s="36"/>
      <c r="J125" s="36"/>
      <c r="K125" s="36"/>
      <c r="L125" s="36"/>
      <c r="M125" s="36"/>
      <c r="N125" s="36"/>
      <c r="O125" s="41"/>
    </row>
    <row r="126" spans="1:15" s="31" customFormat="1" ht="28.5" customHeight="1" x14ac:dyDescent="0.15">
      <c r="A126" s="35"/>
      <c r="B126" s="51"/>
      <c r="C126" s="38"/>
      <c r="D126" s="37"/>
      <c r="E126" s="39"/>
      <c r="F126" s="42"/>
      <c r="G126" s="40"/>
      <c r="I126" s="36"/>
      <c r="J126" s="36"/>
      <c r="K126" s="36"/>
      <c r="L126" s="36"/>
      <c r="M126" s="36"/>
      <c r="N126" s="36"/>
      <c r="O126" s="36"/>
    </row>
    <row r="127" spans="1:15" s="31" customFormat="1" ht="28.5" customHeight="1" x14ac:dyDescent="0.15">
      <c r="A127" s="35"/>
      <c r="B127" s="51"/>
      <c r="C127" s="38"/>
      <c r="D127" s="37"/>
      <c r="E127" s="39"/>
      <c r="F127" s="42"/>
      <c r="G127" s="40"/>
      <c r="I127" s="36"/>
      <c r="J127" s="36"/>
      <c r="K127" s="36"/>
      <c r="L127" s="36"/>
      <c r="M127" s="36"/>
      <c r="N127" s="36"/>
      <c r="O127" s="36"/>
    </row>
    <row r="128" spans="1:15" s="31" customFormat="1" ht="28.5" customHeight="1" x14ac:dyDescent="0.15">
      <c r="A128" s="35"/>
      <c r="B128" s="51"/>
      <c r="C128" s="38"/>
      <c r="D128" s="37"/>
      <c r="E128" s="39"/>
      <c r="F128" s="42"/>
      <c r="G128" s="40"/>
      <c r="I128" s="36"/>
      <c r="J128" s="36"/>
      <c r="K128" s="36"/>
      <c r="L128" s="36"/>
      <c r="M128" s="36"/>
      <c r="N128" s="36"/>
      <c r="O128" s="36"/>
    </row>
    <row r="129" spans="1:15" s="31" customFormat="1" ht="28.5" customHeight="1" x14ac:dyDescent="0.15">
      <c r="A129" s="35"/>
      <c r="B129" s="51"/>
      <c r="C129" s="38"/>
      <c r="D129" s="37"/>
      <c r="E129" s="39"/>
      <c r="F129" s="42"/>
      <c r="G129" s="40"/>
      <c r="I129" s="36"/>
      <c r="J129" s="36"/>
      <c r="K129" s="36"/>
      <c r="L129" s="36"/>
      <c r="M129" s="36"/>
      <c r="N129" s="36"/>
      <c r="O129" s="36"/>
    </row>
    <row r="130" spans="1:15" s="31" customFormat="1" ht="28.5" customHeight="1" x14ac:dyDescent="0.15">
      <c r="A130" s="35"/>
      <c r="B130" s="51"/>
      <c r="C130" s="38"/>
      <c r="D130" s="37"/>
      <c r="E130" s="39"/>
      <c r="F130" s="42"/>
      <c r="G130" s="40"/>
      <c r="I130" s="36"/>
      <c r="J130" s="36"/>
      <c r="K130" s="36"/>
      <c r="L130" s="36"/>
      <c r="M130" s="36"/>
      <c r="N130" s="36"/>
      <c r="O130" s="36"/>
    </row>
    <row r="131" spans="1:15" s="31" customFormat="1" ht="28.5" hidden="1" customHeight="1" x14ac:dyDescent="0.15">
      <c r="A131" s="35"/>
      <c r="B131" s="51"/>
      <c r="C131" s="38"/>
      <c r="D131" s="37"/>
      <c r="E131" s="39"/>
      <c r="F131" s="42" t="s">
        <v>43</v>
      </c>
      <c r="G131" s="40">
        <f>SUM(G106:G130)</f>
        <v>0</v>
      </c>
      <c r="I131" s="36"/>
      <c r="J131" s="36"/>
      <c r="K131" s="36"/>
      <c r="L131" s="36"/>
      <c r="M131" s="36"/>
      <c r="N131" s="36"/>
      <c r="O131" s="36"/>
    </row>
    <row r="132" spans="1:15" s="31" customFormat="1" ht="28.5" customHeight="1" x14ac:dyDescent="0.15">
      <c r="A132" s="35">
        <v>126</v>
      </c>
      <c r="B132" s="51">
        <f>VLOOKUP(A132,BI実計情報!$A$3:$BM$502,37)</f>
        <v>0</v>
      </c>
      <c r="C132" s="38">
        <f>VLOOKUP($A132,BI実計情報!$A$3:$BM$502,38)</f>
        <v>0</v>
      </c>
      <c r="D132" s="37">
        <f>VLOOKUP($A132,BI実計情報!$A$3:$BM$502,44)</f>
        <v>0</v>
      </c>
      <c r="E132" s="39">
        <f>VLOOKUP($A132,BI実計情報!$A$3:$BM$502,39)</f>
        <v>0</v>
      </c>
      <c r="F132" s="42"/>
      <c r="G132" s="40">
        <f>E132*F132</f>
        <v>0</v>
      </c>
      <c r="I132" s="36"/>
      <c r="J132" s="36"/>
      <c r="K132" s="36"/>
      <c r="L132" s="36"/>
      <c r="M132" s="36"/>
      <c r="N132" s="36"/>
      <c r="O132" s="36"/>
    </row>
    <row r="133" spans="1:15" s="31" customFormat="1" ht="28.5" customHeight="1" x14ac:dyDescent="0.15">
      <c r="A133" s="35">
        <v>127</v>
      </c>
      <c r="B133" s="51">
        <f>VLOOKUP(A133,BI実計情報!$A$3:$BM$502,37)</f>
        <v>0</v>
      </c>
      <c r="C133" s="38">
        <f>VLOOKUP($A133,BI実計情報!$A$3:$BM$502,38)</f>
        <v>0</v>
      </c>
      <c r="D133" s="37">
        <f>VLOOKUP($A133,BI実計情報!$A$3:$BM$502,44)</f>
        <v>0</v>
      </c>
      <c r="E133" s="39">
        <f>VLOOKUP($A133,BI実計情報!$A$3:$BM$502,39)</f>
        <v>0</v>
      </c>
      <c r="F133" s="42"/>
      <c r="G133" s="40">
        <f t="shared" ref="G133:G150" si="3">E133*F133</f>
        <v>0</v>
      </c>
      <c r="I133" s="36"/>
      <c r="J133" s="36"/>
      <c r="K133" s="36"/>
      <c r="L133" s="36"/>
      <c r="M133" s="36"/>
      <c r="N133" s="36"/>
      <c r="O133" s="36"/>
    </row>
    <row r="134" spans="1:15" s="31" customFormat="1" ht="28.5" customHeight="1" x14ac:dyDescent="0.15">
      <c r="A134" s="35">
        <v>128</v>
      </c>
      <c r="B134" s="51">
        <f>VLOOKUP(A134,BI実計情報!$A$3:$BM$502,37)</f>
        <v>0</v>
      </c>
      <c r="C134" s="38">
        <f>VLOOKUP($A134,BI実計情報!$A$3:$BM$502,38)</f>
        <v>0</v>
      </c>
      <c r="D134" s="37">
        <f>VLOOKUP($A134,BI実計情報!$A$3:$BM$502,44)</f>
        <v>0</v>
      </c>
      <c r="E134" s="39">
        <f>VLOOKUP($A134,BI実計情報!$A$3:$BM$502,39)</f>
        <v>0</v>
      </c>
      <c r="F134" s="42"/>
      <c r="G134" s="40">
        <f t="shared" si="3"/>
        <v>0</v>
      </c>
      <c r="I134" s="36"/>
      <c r="J134" s="36"/>
      <c r="K134" s="36"/>
      <c r="L134" s="36"/>
      <c r="M134" s="36"/>
      <c r="N134" s="36"/>
      <c r="O134" s="36"/>
    </row>
    <row r="135" spans="1:15" s="31" customFormat="1" ht="28.5" customHeight="1" x14ac:dyDescent="0.15">
      <c r="A135" s="35">
        <v>129</v>
      </c>
      <c r="B135" s="51">
        <f>VLOOKUP(A135,BI実計情報!$A$3:$BM$502,37)</f>
        <v>0</v>
      </c>
      <c r="C135" s="38">
        <f>VLOOKUP($A135,BI実計情報!$A$3:$BM$502,38)</f>
        <v>0</v>
      </c>
      <c r="D135" s="37">
        <f>VLOOKUP($A135,BI実計情報!$A$3:$BM$502,44)</f>
        <v>0</v>
      </c>
      <c r="E135" s="39">
        <f>VLOOKUP($A135,BI実計情報!$A$3:$BM$502,39)</f>
        <v>0</v>
      </c>
      <c r="F135" s="42"/>
      <c r="G135" s="40">
        <f t="shared" si="3"/>
        <v>0</v>
      </c>
      <c r="I135" s="36"/>
      <c r="J135" s="36"/>
      <c r="K135" s="36"/>
      <c r="L135" s="36"/>
      <c r="M135" s="36"/>
      <c r="N135" s="36"/>
      <c r="O135" s="36"/>
    </row>
    <row r="136" spans="1:15" s="31" customFormat="1" ht="28.5" customHeight="1" x14ac:dyDescent="0.15">
      <c r="A136" s="35">
        <v>130</v>
      </c>
      <c r="B136" s="51">
        <f>VLOOKUP(A136,BI実計情報!$A$3:$BM$502,37)</f>
        <v>0</v>
      </c>
      <c r="C136" s="38">
        <f>VLOOKUP($A136,BI実計情報!$A$3:$BM$502,38)</f>
        <v>0</v>
      </c>
      <c r="D136" s="37">
        <f>VLOOKUP($A136,BI実計情報!$A$3:$BM$502,44)</f>
        <v>0</v>
      </c>
      <c r="E136" s="39">
        <f>VLOOKUP($A136,BI実計情報!$A$3:$BM$502,39)</f>
        <v>0</v>
      </c>
      <c r="F136" s="42"/>
      <c r="G136" s="40">
        <f t="shared" si="3"/>
        <v>0</v>
      </c>
      <c r="I136" s="36"/>
      <c r="J136" s="36"/>
      <c r="K136" s="36"/>
      <c r="L136" s="36"/>
      <c r="M136" s="36"/>
      <c r="N136" s="36"/>
      <c r="O136" s="36"/>
    </row>
    <row r="137" spans="1:15" s="31" customFormat="1" ht="28.5" customHeight="1" x14ac:dyDescent="0.15">
      <c r="A137" s="35">
        <v>131</v>
      </c>
      <c r="B137" s="51">
        <f>VLOOKUP(A137,BI実計情報!$A$3:$BM$502,37)</f>
        <v>0</v>
      </c>
      <c r="C137" s="38">
        <f>VLOOKUP($A137,BI実計情報!$A$3:$BM$502,38)</f>
        <v>0</v>
      </c>
      <c r="D137" s="37">
        <f>VLOOKUP($A137,BI実計情報!$A$3:$BM$502,44)</f>
        <v>0</v>
      </c>
      <c r="E137" s="39">
        <f>VLOOKUP($A137,BI実計情報!$A$3:$BM$502,39)</f>
        <v>0</v>
      </c>
      <c r="F137" s="42"/>
      <c r="G137" s="40">
        <f t="shared" si="3"/>
        <v>0</v>
      </c>
      <c r="I137" s="36"/>
      <c r="J137" s="36"/>
      <c r="K137" s="36"/>
      <c r="L137" s="36"/>
      <c r="M137" s="36"/>
      <c r="N137" s="36"/>
      <c r="O137" s="36"/>
    </row>
    <row r="138" spans="1:15" s="31" customFormat="1" ht="28.5" customHeight="1" x14ac:dyDescent="0.15">
      <c r="A138" s="35">
        <v>132</v>
      </c>
      <c r="B138" s="51">
        <f>VLOOKUP(A138,BI実計情報!$A$3:$BM$502,37)</f>
        <v>0</v>
      </c>
      <c r="C138" s="38">
        <f>VLOOKUP($A138,BI実計情報!$A$3:$BM$502,38)</f>
        <v>0</v>
      </c>
      <c r="D138" s="37">
        <f>VLOOKUP($A138,BI実計情報!$A$3:$BM$502,44)</f>
        <v>0</v>
      </c>
      <c r="E138" s="39">
        <f>VLOOKUP($A138,BI実計情報!$A$3:$BM$502,39)</f>
        <v>0</v>
      </c>
      <c r="F138" s="42"/>
      <c r="G138" s="40">
        <f t="shared" si="3"/>
        <v>0</v>
      </c>
      <c r="I138" s="36"/>
      <c r="J138" s="36"/>
      <c r="K138" s="36"/>
      <c r="L138" s="36"/>
      <c r="M138" s="36"/>
      <c r="N138" s="36"/>
      <c r="O138" s="36"/>
    </row>
    <row r="139" spans="1:15" s="31" customFormat="1" ht="28.5" customHeight="1" x14ac:dyDescent="0.15">
      <c r="A139" s="35">
        <v>133</v>
      </c>
      <c r="B139" s="51">
        <f>VLOOKUP(A139,BI実計情報!$A$3:$BM$502,37)</f>
        <v>0</v>
      </c>
      <c r="C139" s="38">
        <f>VLOOKUP($A139,BI実計情報!$A$3:$BM$502,38)</f>
        <v>0</v>
      </c>
      <c r="D139" s="37">
        <f>VLOOKUP($A139,BI実計情報!$A$3:$BM$502,44)</f>
        <v>0</v>
      </c>
      <c r="E139" s="39">
        <f>VLOOKUP($A139,BI実計情報!$A$3:$BM$502,39)</f>
        <v>0</v>
      </c>
      <c r="F139" s="42"/>
      <c r="G139" s="40">
        <f t="shared" si="3"/>
        <v>0</v>
      </c>
      <c r="I139" s="36"/>
      <c r="J139" s="36"/>
      <c r="K139" s="36"/>
      <c r="L139" s="36"/>
      <c r="M139" s="36"/>
      <c r="N139" s="36"/>
      <c r="O139" s="36"/>
    </row>
    <row r="140" spans="1:15" s="31" customFormat="1" ht="28.5" customHeight="1" x14ac:dyDescent="0.15">
      <c r="A140" s="35">
        <v>134</v>
      </c>
      <c r="B140" s="51">
        <f>VLOOKUP(A140,BI実計情報!$A$3:$BM$502,37)</f>
        <v>0</v>
      </c>
      <c r="C140" s="38">
        <f>VLOOKUP($A140,BI実計情報!$A$3:$BM$502,38)</f>
        <v>0</v>
      </c>
      <c r="D140" s="37">
        <f>VLOOKUP($A140,BI実計情報!$A$3:$BM$502,44)</f>
        <v>0</v>
      </c>
      <c r="E140" s="39">
        <f>VLOOKUP($A140,BI実計情報!$A$3:$BM$502,39)</f>
        <v>0</v>
      </c>
      <c r="F140" s="42"/>
      <c r="G140" s="40">
        <f t="shared" si="3"/>
        <v>0</v>
      </c>
      <c r="I140" s="36"/>
      <c r="J140" s="36"/>
      <c r="K140" s="36"/>
      <c r="L140" s="36"/>
      <c r="M140" s="36"/>
      <c r="N140" s="36"/>
      <c r="O140" s="36"/>
    </row>
    <row r="141" spans="1:15" s="31" customFormat="1" ht="28.5" customHeight="1" x14ac:dyDescent="0.15">
      <c r="A141" s="35">
        <v>135</v>
      </c>
      <c r="B141" s="51">
        <f>VLOOKUP(A141,BI実計情報!$A$3:$BM$502,37)</f>
        <v>0</v>
      </c>
      <c r="C141" s="38">
        <f>VLOOKUP($A141,BI実計情報!$A$3:$BM$502,38)</f>
        <v>0</v>
      </c>
      <c r="D141" s="37">
        <f>VLOOKUP($A141,BI実計情報!$A$3:$BM$502,44)</f>
        <v>0</v>
      </c>
      <c r="E141" s="39">
        <f>VLOOKUP($A141,BI実計情報!$A$3:$BM$502,39)</f>
        <v>0</v>
      </c>
      <c r="F141" s="42"/>
      <c r="G141" s="40">
        <f t="shared" si="3"/>
        <v>0</v>
      </c>
      <c r="I141" s="36"/>
      <c r="J141" s="36"/>
      <c r="K141" s="36"/>
      <c r="L141" s="36"/>
      <c r="M141" s="36"/>
      <c r="N141" s="36"/>
      <c r="O141" s="36"/>
    </row>
    <row r="142" spans="1:15" s="31" customFormat="1" ht="28.5" customHeight="1" x14ac:dyDescent="0.15">
      <c r="A142" s="35">
        <v>136</v>
      </c>
      <c r="B142" s="51">
        <f>VLOOKUP(A142,BI実計情報!$A$3:$BM$502,37)</f>
        <v>0</v>
      </c>
      <c r="C142" s="38">
        <f>VLOOKUP($A142,BI実計情報!$A$3:$BM$502,38)</f>
        <v>0</v>
      </c>
      <c r="D142" s="37">
        <f>VLOOKUP($A142,BI実計情報!$A$3:$BM$502,44)</f>
        <v>0</v>
      </c>
      <c r="E142" s="39">
        <f>VLOOKUP($A142,BI実計情報!$A$3:$BM$502,39)</f>
        <v>0</v>
      </c>
      <c r="F142" s="42"/>
      <c r="G142" s="40">
        <f t="shared" si="3"/>
        <v>0</v>
      </c>
      <c r="I142" s="36"/>
      <c r="J142" s="36"/>
      <c r="K142" s="36"/>
      <c r="L142" s="36"/>
      <c r="M142" s="36"/>
      <c r="N142" s="36"/>
      <c r="O142" s="36"/>
    </row>
    <row r="143" spans="1:15" s="31" customFormat="1" ht="28.5" customHeight="1" x14ac:dyDescent="0.15">
      <c r="A143" s="35">
        <v>137</v>
      </c>
      <c r="B143" s="51">
        <f>VLOOKUP(A143,BI実計情報!$A$3:$BM$502,37)</f>
        <v>0</v>
      </c>
      <c r="C143" s="38">
        <f>VLOOKUP($A143,BI実計情報!$A$3:$BM$502,38)</f>
        <v>0</v>
      </c>
      <c r="D143" s="37">
        <f>VLOOKUP($A143,BI実計情報!$A$3:$BM$502,44)</f>
        <v>0</v>
      </c>
      <c r="E143" s="39">
        <f>VLOOKUP($A143,BI実計情報!$A$3:$BM$502,39)</f>
        <v>0</v>
      </c>
      <c r="F143" s="42"/>
      <c r="G143" s="40">
        <f t="shared" si="3"/>
        <v>0</v>
      </c>
      <c r="I143" s="36"/>
      <c r="J143" s="36"/>
      <c r="K143" s="36"/>
      <c r="L143" s="36"/>
      <c r="M143" s="36"/>
      <c r="N143" s="36"/>
      <c r="O143" s="36"/>
    </row>
    <row r="144" spans="1:15" s="31" customFormat="1" ht="28.5" customHeight="1" x14ac:dyDescent="0.15">
      <c r="A144" s="35">
        <v>138</v>
      </c>
      <c r="B144" s="51">
        <f>VLOOKUP(A144,BI実計情報!$A$3:$BM$502,37)</f>
        <v>0</v>
      </c>
      <c r="C144" s="38">
        <f>VLOOKUP($A144,BI実計情報!$A$3:$BM$502,38)</f>
        <v>0</v>
      </c>
      <c r="D144" s="37">
        <f>VLOOKUP($A144,BI実計情報!$A$3:$BM$502,44)</f>
        <v>0</v>
      </c>
      <c r="E144" s="39">
        <f>VLOOKUP($A144,BI実計情報!$A$3:$BM$502,39)</f>
        <v>0</v>
      </c>
      <c r="F144" s="42"/>
      <c r="G144" s="40">
        <f t="shared" si="3"/>
        <v>0</v>
      </c>
      <c r="I144" s="36"/>
      <c r="J144" s="36"/>
      <c r="K144" s="36"/>
      <c r="L144" s="36"/>
      <c r="M144" s="36"/>
      <c r="N144" s="36"/>
      <c r="O144" s="36"/>
    </row>
    <row r="145" spans="1:15" s="31" customFormat="1" ht="28.5" customHeight="1" x14ac:dyDescent="0.15">
      <c r="A145" s="35">
        <v>139</v>
      </c>
      <c r="B145" s="51">
        <f>VLOOKUP(A145,BI実計情報!$A$3:$BM$502,37)</f>
        <v>0</v>
      </c>
      <c r="C145" s="38">
        <f>VLOOKUP($A145,BI実計情報!$A$3:$BM$502,38)</f>
        <v>0</v>
      </c>
      <c r="D145" s="37">
        <f>VLOOKUP($A145,BI実計情報!$A$3:$BM$502,44)</f>
        <v>0</v>
      </c>
      <c r="E145" s="39">
        <f>VLOOKUP($A145,BI実計情報!$A$3:$BM$502,39)</f>
        <v>0</v>
      </c>
      <c r="F145" s="42"/>
      <c r="G145" s="40">
        <f t="shared" si="3"/>
        <v>0</v>
      </c>
      <c r="I145" s="36"/>
      <c r="J145" s="36"/>
      <c r="K145" s="36"/>
      <c r="L145" s="36"/>
      <c r="M145" s="36"/>
      <c r="N145" s="36"/>
      <c r="O145" s="36"/>
    </row>
    <row r="146" spans="1:15" s="31" customFormat="1" ht="28.5" customHeight="1" x14ac:dyDescent="0.15">
      <c r="A146" s="35">
        <v>140</v>
      </c>
      <c r="B146" s="51">
        <f>VLOOKUP(A146,BI実計情報!$A$3:$BM$502,37)</f>
        <v>0</v>
      </c>
      <c r="C146" s="38">
        <f>VLOOKUP($A146,BI実計情報!$A$3:$BM$502,38)</f>
        <v>0</v>
      </c>
      <c r="D146" s="37">
        <f>VLOOKUP($A146,BI実計情報!$A$3:$BM$502,44)</f>
        <v>0</v>
      </c>
      <c r="E146" s="39">
        <f>VLOOKUP($A146,BI実計情報!$A$3:$BM$502,39)</f>
        <v>0</v>
      </c>
      <c r="F146" s="42"/>
      <c r="G146" s="40">
        <f t="shared" si="3"/>
        <v>0</v>
      </c>
      <c r="I146" s="36"/>
      <c r="J146" s="36"/>
      <c r="K146" s="36"/>
      <c r="L146" s="36"/>
      <c r="M146" s="36"/>
      <c r="N146" s="36"/>
      <c r="O146" s="36"/>
    </row>
    <row r="147" spans="1:15" s="31" customFormat="1" ht="28.5" customHeight="1" x14ac:dyDescent="0.15">
      <c r="A147" s="35">
        <v>141</v>
      </c>
      <c r="B147" s="51">
        <f>VLOOKUP(A147,BI実計情報!$A$3:$BM$502,37)</f>
        <v>0</v>
      </c>
      <c r="C147" s="38">
        <f>VLOOKUP($A147,BI実計情報!$A$3:$BM$502,38)</f>
        <v>0</v>
      </c>
      <c r="D147" s="37">
        <f>VLOOKUP($A147,BI実計情報!$A$3:$BM$502,44)</f>
        <v>0</v>
      </c>
      <c r="E147" s="39">
        <f>VLOOKUP($A147,BI実計情報!$A$3:$BM$502,39)</f>
        <v>0</v>
      </c>
      <c r="F147" s="42"/>
      <c r="G147" s="40">
        <f t="shared" si="3"/>
        <v>0</v>
      </c>
      <c r="I147" s="43"/>
      <c r="J147" s="44"/>
      <c r="K147" s="36"/>
      <c r="L147" s="44"/>
      <c r="M147" s="44"/>
      <c r="N147" s="36"/>
      <c r="O147" s="36"/>
    </row>
    <row r="148" spans="1:15" s="31" customFormat="1" ht="28.5" customHeight="1" x14ac:dyDescent="0.15">
      <c r="A148" s="35">
        <v>142</v>
      </c>
      <c r="B148" s="51">
        <f>VLOOKUP(A148,BI実計情報!$A$3:$BM$502,37)</f>
        <v>0</v>
      </c>
      <c r="C148" s="38">
        <f>VLOOKUP($A148,BI実計情報!$A$3:$BM$502,38)</f>
        <v>0</v>
      </c>
      <c r="D148" s="37">
        <f>VLOOKUP($A148,BI実計情報!$A$3:$BM$502,44)</f>
        <v>0</v>
      </c>
      <c r="E148" s="39">
        <f>VLOOKUP($A148,BI実計情報!$A$3:$BM$502,39)</f>
        <v>0</v>
      </c>
      <c r="F148" s="42"/>
      <c r="G148" s="40">
        <f t="shared" si="3"/>
        <v>0</v>
      </c>
      <c r="I148" s="43"/>
      <c r="J148" s="44"/>
      <c r="K148" s="36"/>
      <c r="L148" s="43"/>
      <c r="M148" s="44"/>
      <c r="N148" s="36"/>
      <c r="O148" s="36"/>
    </row>
    <row r="149" spans="1:15" s="31" customFormat="1" ht="28.5" customHeight="1" x14ac:dyDescent="0.15">
      <c r="A149" s="35">
        <v>143</v>
      </c>
      <c r="B149" s="51">
        <f>VLOOKUP(A149,BI実計情報!$A$3:$BM$502,37)</f>
        <v>0</v>
      </c>
      <c r="C149" s="38">
        <f>VLOOKUP($A149,BI実計情報!$A$3:$BM$502,38)</f>
        <v>0</v>
      </c>
      <c r="D149" s="37">
        <f>VLOOKUP($A149,BI実計情報!$A$3:$BM$502,44)</f>
        <v>0</v>
      </c>
      <c r="E149" s="39">
        <f>VLOOKUP($A149,BI実計情報!$A$3:$BM$502,39)</f>
        <v>0</v>
      </c>
      <c r="F149" s="42"/>
      <c r="G149" s="40">
        <f t="shared" si="3"/>
        <v>0</v>
      </c>
    </row>
    <row r="150" spans="1:15" s="31" customFormat="1" ht="28.5" customHeight="1" x14ac:dyDescent="0.15">
      <c r="A150" s="35">
        <v>144</v>
      </c>
      <c r="B150" s="51">
        <f>VLOOKUP(A150,BI実計情報!$A$3:$BM$502,37)</f>
        <v>0</v>
      </c>
      <c r="C150" s="38">
        <f>VLOOKUP($A150,BI実計情報!$A$3:$BM$502,38)</f>
        <v>0</v>
      </c>
      <c r="D150" s="37">
        <f>VLOOKUP($A150,BI実計情報!$A$3:$BM$502,44)</f>
        <v>0</v>
      </c>
      <c r="E150" s="39">
        <f>VLOOKUP($A150,BI実計情報!$A$3:$BM$502,39)</f>
        <v>0</v>
      </c>
      <c r="F150" s="42"/>
      <c r="G150" s="40">
        <f t="shared" si="3"/>
        <v>0</v>
      </c>
    </row>
    <row r="151" spans="1:15" s="31" customFormat="1" ht="28.5" customHeight="1" x14ac:dyDescent="0.15">
      <c r="A151" s="35">
        <v>145</v>
      </c>
      <c r="B151" s="51">
        <f>VLOOKUP(A151,BI実計情報!$A$3:$BM$502,37)</f>
        <v>0</v>
      </c>
      <c r="C151" s="38">
        <f>VLOOKUP($A151,BI実計情報!$A$3:$BM$502,38)</f>
        <v>0</v>
      </c>
      <c r="D151" s="37">
        <f>VLOOKUP($A151,BI実計情報!$A$3:$BM$502,44)</f>
        <v>0</v>
      </c>
      <c r="E151" s="39">
        <f>VLOOKUP($A151,BI実計情報!$A$3:$BM$502,39)</f>
        <v>0</v>
      </c>
      <c r="F151" s="42"/>
      <c r="G151" s="40">
        <f>E151*F151</f>
        <v>0</v>
      </c>
      <c r="I151" s="36"/>
      <c r="J151" s="36"/>
      <c r="K151" s="36"/>
      <c r="L151" s="36"/>
      <c r="M151" s="36"/>
      <c r="N151" s="36"/>
      <c r="O151" s="36"/>
    </row>
    <row r="152" spans="1:15" s="31" customFormat="1" ht="28.5" customHeight="1" x14ac:dyDescent="0.15">
      <c r="A152" s="35">
        <v>146</v>
      </c>
      <c r="B152" s="51">
        <f>VLOOKUP(A152,BI実計情報!$A$3:$BM$502,37)</f>
        <v>0</v>
      </c>
      <c r="C152" s="38">
        <f>VLOOKUP($A152,BI実計情報!$A$3:$BM$502,38)</f>
        <v>0</v>
      </c>
      <c r="D152" s="37">
        <f>VLOOKUP($A152,BI実計情報!$A$3:$BM$502,44)</f>
        <v>0</v>
      </c>
      <c r="E152" s="39">
        <f>VLOOKUP($A152,BI実計情報!$A$3:$BM$502,39)</f>
        <v>0</v>
      </c>
      <c r="F152" s="42"/>
      <c r="G152" s="40">
        <f t="shared" ref="G152:G182" si="4">E152*F152</f>
        <v>0</v>
      </c>
      <c r="I152" s="36"/>
      <c r="J152" s="36"/>
      <c r="K152" s="36"/>
      <c r="L152" s="36"/>
      <c r="M152" s="36"/>
      <c r="N152" s="36"/>
      <c r="O152" s="36"/>
    </row>
    <row r="153" spans="1:15" s="31" customFormat="1" ht="28.5" customHeight="1" x14ac:dyDescent="0.15">
      <c r="A153" s="35">
        <v>147</v>
      </c>
      <c r="B153" s="51">
        <f>VLOOKUP(A153,BI実計情報!$A$3:$BM$502,37)</f>
        <v>0</v>
      </c>
      <c r="C153" s="38">
        <f>VLOOKUP($A153,BI実計情報!$A$3:$BM$502,38)</f>
        <v>0</v>
      </c>
      <c r="D153" s="37">
        <f>VLOOKUP($A153,BI実計情報!$A$3:$BM$502,44)</f>
        <v>0</v>
      </c>
      <c r="E153" s="39">
        <f>VLOOKUP($A153,BI実計情報!$A$3:$BM$502,39)</f>
        <v>0</v>
      </c>
      <c r="F153" s="42"/>
      <c r="G153" s="40">
        <f t="shared" si="4"/>
        <v>0</v>
      </c>
      <c r="I153" s="36"/>
      <c r="J153" s="36"/>
      <c r="K153" s="36"/>
      <c r="L153" s="36"/>
      <c r="M153" s="36"/>
      <c r="N153" s="36"/>
      <c r="O153" s="36"/>
    </row>
    <row r="154" spans="1:15" s="31" customFormat="1" ht="28.5" customHeight="1" x14ac:dyDescent="0.15">
      <c r="A154" s="35">
        <v>148</v>
      </c>
      <c r="B154" s="51">
        <f>VLOOKUP(A154,BI実計情報!$A$3:$BM$502,37)</f>
        <v>0</v>
      </c>
      <c r="C154" s="38">
        <f>VLOOKUP($A154,BI実計情報!$A$3:$BM$502,38)</f>
        <v>0</v>
      </c>
      <c r="D154" s="37">
        <f>VLOOKUP($A154,BI実計情報!$A$3:$BM$502,44)</f>
        <v>0</v>
      </c>
      <c r="E154" s="39">
        <f>VLOOKUP($A154,BI実計情報!$A$3:$BM$502,39)</f>
        <v>0</v>
      </c>
      <c r="F154" s="42"/>
      <c r="G154" s="40">
        <f t="shared" si="4"/>
        <v>0</v>
      </c>
      <c r="I154" s="36"/>
      <c r="J154" s="36"/>
      <c r="K154" s="36"/>
      <c r="L154" s="36"/>
      <c r="M154" s="36"/>
      <c r="N154" s="36"/>
      <c r="O154" s="36"/>
    </row>
    <row r="155" spans="1:15" s="31" customFormat="1" ht="28.5" customHeight="1" x14ac:dyDescent="0.15">
      <c r="A155" s="35">
        <v>149</v>
      </c>
      <c r="B155" s="51">
        <f>VLOOKUP(A155,BI実計情報!$A$3:$BM$502,37)</f>
        <v>0</v>
      </c>
      <c r="C155" s="38">
        <f>VLOOKUP($A155,BI実計情報!$A$3:$BM$502,38)</f>
        <v>0</v>
      </c>
      <c r="D155" s="37">
        <f>VLOOKUP($A155,BI実計情報!$A$3:$BM$502,44)</f>
        <v>0</v>
      </c>
      <c r="E155" s="39">
        <f>VLOOKUP($A155,BI実計情報!$A$3:$BM$502,39)</f>
        <v>0</v>
      </c>
      <c r="F155" s="42"/>
      <c r="G155" s="40">
        <f t="shared" si="4"/>
        <v>0</v>
      </c>
      <c r="I155" s="36"/>
      <c r="J155" s="36"/>
      <c r="K155" s="36"/>
      <c r="L155" s="36"/>
      <c r="M155" s="36"/>
      <c r="N155" s="36"/>
      <c r="O155" s="41"/>
    </row>
    <row r="156" spans="1:15" s="31" customFormat="1" ht="28.5" customHeight="1" x14ac:dyDescent="0.15">
      <c r="A156" s="35">
        <v>150</v>
      </c>
      <c r="B156" s="51">
        <f>VLOOKUP(A156,BI実計情報!$A$3:$BM$502,37)</f>
        <v>0</v>
      </c>
      <c r="C156" s="38">
        <f>VLOOKUP($A156,BI実計情報!$A$3:$BM$502,38)</f>
        <v>0</v>
      </c>
      <c r="D156" s="37">
        <f>VLOOKUP($A156,BI実計情報!$A$3:$BM$502,44)</f>
        <v>0</v>
      </c>
      <c r="E156" s="39">
        <f>VLOOKUP($A156,BI実計情報!$A$3:$BM$502,39)</f>
        <v>0</v>
      </c>
      <c r="F156" s="42"/>
      <c r="G156" s="40">
        <f t="shared" si="4"/>
        <v>0</v>
      </c>
      <c r="I156" s="36"/>
      <c r="J156" s="36"/>
      <c r="K156" s="36"/>
      <c r="L156" s="36"/>
      <c r="M156" s="36"/>
      <c r="N156" s="36"/>
      <c r="O156" s="36"/>
    </row>
    <row r="157" spans="1:15" s="31" customFormat="1" ht="28.5" hidden="1" customHeight="1" x14ac:dyDescent="0.15">
      <c r="A157" s="35"/>
      <c r="B157" s="51"/>
      <c r="C157" s="38"/>
      <c r="D157" s="37"/>
      <c r="E157" s="39"/>
      <c r="F157" s="42" t="s">
        <v>43</v>
      </c>
      <c r="G157" s="40">
        <f>SUM(G132:G156)</f>
        <v>0</v>
      </c>
      <c r="I157" s="36"/>
      <c r="J157" s="36"/>
      <c r="K157" s="36"/>
      <c r="L157" s="36"/>
      <c r="M157" s="36"/>
      <c r="N157" s="36"/>
      <c r="O157" s="36"/>
    </row>
    <row r="158" spans="1:15" s="31" customFormat="1" ht="28.5" customHeight="1" x14ac:dyDescent="0.15">
      <c r="A158" s="35">
        <v>151</v>
      </c>
      <c r="B158" s="51">
        <f>VLOOKUP(A158,BI実計情報!$A$3:$BM$502,37)</f>
        <v>0</v>
      </c>
      <c r="C158" s="38">
        <f>VLOOKUP($A158,BI実計情報!$A$3:$BM$502,38)</f>
        <v>0</v>
      </c>
      <c r="D158" s="37">
        <f>VLOOKUP($A158,BI実計情報!$A$3:$BM$502,44)</f>
        <v>0</v>
      </c>
      <c r="E158" s="39">
        <f>VLOOKUP($A158,BI実計情報!$A$3:$BM$502,39)</f>
        <v>0</v>
      </c>
      <c r="F158" s="42"/>
      <c r="G158" s="40">
        <f t="shared" si="4"/>
        <v>0</v>
      </c>
      <c r="I158" s="36"/>
      <c r="J158" s="36"/>
      <c r="K158" s="36"/>
      <c r="L158" s="36"/>
      <c r="M158" s="36"/>
      <c r="N158" s="36"/>
      <c r="O158" s="36"/>
    </row>
    <row r="159" spans="1:15" s="31" customFormat="1" ht="28.5" customHeight="1" x14ac:dyDescent="0.15">
      <c r="A159" s="35">
        <v>152</v>
      </c>
      <c r="B159" s="51">
        <f>VLOOKUP(A159,BI実計情報!$A$3:$BM$502,37)</f>
        <v>0</v>
      </c>
      <c r="C159" s="38">
        <f>VLOOKUP($A159,BI実計情報!$A$3:$BM$502,38)</f>
        <v>0</v>
      </c>
      <c r="D159" s="37">
        <f>VLOOKUP($A159,BI実計情報!$A$3:$BM$502,44)</f>
        <v>0</v>
      </c>
      <c r="E159" s="39">
        <f>VLOOKUP($A159,BI実計情報!$A$3:$BM$502,39)</f>
        <v>0</v>
      </c>
      <c r="F159" s="42"/>
      <c r="G159" s="40">
        <f t="shared" si="4"/>
        <v>0</v>
      </c>
      <c r="I159" s="36"/>
      <c r="J159" s="36"/>
      <c r="K159" s="36"/>
      <c r="L159" s="36"/>
      <c r="M159" s="36"/>
      <c r="N159" s="36"/>
      <c r="O159" s="36"/>
    </row>
    <row r="160" spans="1:15" s="31" customFormat="1" ht="28.5" customHeight="1" x14ac:dyDescent="0.15">
      <c r="A160" s="35">
        <v>153</v>
      </c>
      <c r="B160" s="51">
        <f>VLOOKUP(A160,BI実計情報!$A$3:$BM$502,37)</f>
        <v>0</v>
      </c>
      <c r="C160" s="38">
        <f>VLOOKUP($A160,BI実計情報!$A$3:$BM$502,38)</f>
        <v>0</v>
      </c>
      <c r="D160" s="37">
        <f>VLOOKUP($A160,BI実計情報!$A$3:$BM$502,44)</f>
        <v>0</v>
      </c>
      <c r="E160" s="39">
        <f>VLOOKUP($A160,BI実計情報!$A$3:$BM$502,39)</f>
        <v>0</v>
      </c>
      <c r="F160" s="42"/>
      <c r="G160" s="40">
        <f t="shared" si="4"/>
        <v>0</v>
      </c>
      <c r="I160" s="36"/>
      <c r="J160" s="36"/>
      <c r="K160" s="36"/>
      <c r="L160" s="36"/>
      <c r="M160" s="36"/>
      <c r="N160" s="36"/>
      <c r="O160" s="36"/>
    </row>
    <row r="161" spans="1:15" s="31" customFormat="1" ht="28.5" customHeight="1" x14ac:dyDescent="0.15">
      <c r="A161" s="35">
        <v>154</v>
      </c>
      <c r="B161" s="51">
        <f>VLOOKUP(A161,BI実計情報!$A$3:$BM$502,37)</f>
        <v>0</v>
      </c>
      <c r="C161" s="38">
        <f>VLOOKUP($A161,BI実計情報!$A$3:$BM$502,38)</f>
        <v>0</v>
      </c>
      <c r="D161" s="37">
        <f>VLOOKUP($A161,BI実計情報!$A$3:$BM$502,44)</f>
        <v>0</v>
      </c>
      <c r="E161" s="39">
        <f>VLOOKUP($A161,BI実計情報!$A$3:$BM$502,39)</f>
        <v>0</v>
      </c>
      <c r="F161" s="42"/>
      <c r="G161" s="40">
        <f t="shared" si="4"/>
        <v>0</v>
      </c>
      <c r="I161" s="36"/>
      <c r="J161" s="36"/>
      <c r="K161" s="36"/>
      <c r="L161" s="36"/>
      <c r="M161" s="36"/>
      <c r="N161" s="36"/>
      <c r="O161" s="36"/>
    </row>
    <row r="162" spans="1:15" s="31" customFormat="1" ht="28.5" customHeight="1" x14ac:dyDescent="0.15">
      <c r="A162" s="35">
        <v>155</v>
      </c>
      <c r="B162" s="51">
        <f>VLOOKUP(A162,BI実計情報!$A$3:$BM$502,37)</f>
        <v>0</v>
      </c>
      <c r="C162" s="38">
        <f>VLOOKUP($A162,BI実計情報!$A$3:$BM$502,38)</f>
        <v>0</v>
      </c>
      <c r="D162" s="37">
        <f>VLOOKUP($A162,BI実計情報!$A$3:$BM$502,44)</f>
        <v>0</v>
      </c>
      <c r="E162" s="39">
        <f>VLOOKUP($A162,BI実計情報!$A$3:$BM$502,39)</f>
        <v>0</v>
      </c>
      <c r="F162" s="42"/>
      <c r="G162" s="40">
        <f t="shared" si="4"/>
        <v>0</v>
      </c>
      <c r="I162" s="36"/>
      <c r="J162" s="36"/>
      <c r="K162" s="36"/>
      <c r="L162" s="36"/>
      <c r="M162" s="36"/>
      <c r="N162" s="36"/>
      <c r="O162" s="36"/>
    </row>
    <row r="163" spans="1:15" s="31" customFormat="1" ht="28.5" customHeight="1" x14ac:dyDescent="0.15">
      <c r="A163" s="35">
        <v>156</v>
      </c>
      <c r="B163" s="51">
        <f>VLOOKUP(A163,BI実計情報!$A$3:$BM$502,37)</f>
        <v>0</v>
      </c>
      <c r="C163" s="38">
        <f>VLOOKUP($A163,BI実計情報!$A$3:$BM$502,38)</f>
        <v>0</v>
      </c>
      <c r="D163" s="37">
        <f>VLOOKUP($A163,BI実計情報!$A$3:$BM$502,44)</f>
        <v>0</v>
      </c>
      <c r="E163" s="39">
        <f>VLOOKUP($A163,BI実計情報!$A$3:$BM$502,39)</f>
        <v>0</v>
      </c>
      <c r="F163" s="42"/>
      <c r="G163" s="40">
        <f t="shared" si="4"/>
        <v>0</v>
      </c>
      <c r="I163" s="36"/>
      <c r="J163" s="36"/>
      <c r="K163" s="36"/>
      <c r="L163" s="36"/>
      <c r="M163" s="36"/>
      <c r="N163" s="36"/>
      <c r="O163" s="36"/>
    </row>
    <row r="164" spans="1:15" s="31" customFormat="1" ht="28.5" customHeight="1" x14ac:dyDescent="0.15">
      <c r="A164" s="35">
        <v>157</v>
      </c>
      <c r="B164" s="51">
        <f>VLOOKUP(A164,BI実計情報!$A$3:$BM$502,37)</f>
        <v>0</v>
      </c>
      <c r="C164" s="38">
        <f>VLOOKUP($A164,BI実計情報!$A$3:$BM$502,38)</f>
        <v>0</v>
      </c>
      <c r="D164" s="37">
        <f>VLOOKUP($A164,BI実計情報!$A$3:$BM$502,44)</f>
        <v>0</v>
      </c>
      <c r="E164" s="39">
        <f>VLOOKUP($A164,BI実計情報!$A$3:$BM$502,39)</f>
        <v>0</v>
      </c>
      <c r="F164" s="42"/>
      <c r="G164" s="40">
        <f t="shared" si="4"/>
        <v>0</v>
      </c>
      <c r="I164" s="36"/>
      <c r="J164" s="36"/>
      <c r="K164" s="36"/>
      <c r="L164" s="36"/>
      <c r="M164" s="36"/>
      <c r="N164" s="36"/>
      <c r="O164" s="36"/>
    </row>
    <row r="165" spans="1:15" s="31" customFormat="1" ht="28.5" customHeight="1" x14ac:dyDescent="0.15">
      <c r="A165" s="35">
        <v>158</v>
      </c>
      <c r="B165" s="51">
        <f>VLOOKUP(A165,BI実計情報!$A$3:$BM$502,37)</f>
        <v>0</v>
      </c>
      <c r="C165" s="38">
        <f>VLOOKUP($A165,BI実計情報!$A$3:$BM$502,38)</f>
        <v>0</v>
      </c>
      <c r="D165" s="37">
        <f>VLOOKUP($A165,BI実計情報!$A$3:$BM$502,44)</f>
        <v>0</v>
      </c>
      <c r="E165" s="39">
        <f>VLOOKUP($A165,BI実計情報!$A$3:$BM$502,39)</f>
        <v>0</v>
      </c>
      <c r="F165" s="42"/>
      <c r="G165" s="40">
        <f t="shared" si="4"/>
        <v>0</v>
      </c>
      <c r="I165" s="36"/>
      <c r="J165" s="36"/>
      <c r="K165" s="36"/>
      <c r="L165" s="36"/>
      <c r="M165" s="36"/>
      <c r="N165" s="36"/>
      <c r="O165" s="36"/>
    </row>
    <row r="166" spans="1:15" s="31" customFormat="1" ht="28.5" customHeight="1" x14ac:dyDescent="0.15">
      <c r="A166" s="35">
        <v>159</v>
      </c>
      <c r="B166" s="51">
        <f>VLOOKUP(A166,BI実計情報!$A$3:$BM$502,37)</f>
        <v>0</v>
      </c>
      <c r="C166" s="38">
        <f>VLOOKUP($A166,BI実計情報!$A$3:$BM$502,38)</f>
        <v>0</v>
      </c>
      <c r="D166" s="37">
        <f>VLOOKUP($A166,BI実計情報!$A$3:$BM$502,44)</f>
        <v>0</v>
      </c>
      <c r="E166" s="39">
        <f>VLOOKUP($A166,BI実計情報!$A$3:$BM$502,39)</f>
        <v>0</v>
      </c>
      <c r="F166" s="42"/>
      <c r="G166" s="40">
        <f t="shared" si="4"/>
        <v>0</v>
      </c>
      <c r="I166" s="36"/>
      <c r="J166" s="36"/>
      <c r="K166" s="36"/>
      <c r="L166" s="36"/>
      <c r="M166" s="36"/>
      <c r="N166" s="36"/>
      <c r="O166" s="36"/>
    </row>
    <row r="167" spans="1:15" s="31" customFormat="1" ht="28.5" customHeight="1" x14ac:dyDescent="0.15">
      <c r="A167" s="35">
        <v>160</v>
      </c>
      <c r="B167" s="51">
        <f>VLOOKUP(A167,BI実計情報!$A$3:$BM$502,37)</f>
        <v>0</v>
      </c>
      <c r="C167" s="38">
        <f>VLOOKUP($A167,BI実計情報!$A$3:$BM$502,38)</f>
        <v>0</v>
      </c>
      <c r="D167" s="37">
        <f>VLOOKUP($A167,BI実計情報!$A$3:$BM$502,44)</f>
        <v>0</v>
      </c>
      <c r="E167" s="39">
        <f>VLOOKUP($A167,BI実計情報!$A$3:$BM$502,39)</f>
        <v>0</v>
      </c>
      <c r="F167" s="42"/>
      <c r="G167" s="40">
        <f t="shared" si="4"/>
        <v>0</v>
      </c>
      <c r="I167" s="36"/>
      <c r="J167" s="36"/>
      <c r="K167" s="36"/>
      <c r="L167" s="36"/>
      <c r="M167" s="36"/>
      <c r="N167" s="36"/>
      <c r="O167" s="36"/>
    </row>
    <row r="168" spans="1:15" s="31" customFormat="1" ht="28.5" customHeight="1" x14ac:dyDescent="0.15">
      <c r="A168" s="35">
        <v>161</v>
      </c>
      <c r="B168" s="51">
        <f>VLOOKUP(A168,BI実計情報!$A$3:$BM$502,37)</f>
        <v>0</v>
      </c>
      <c r="C168" s="38">
        <f>VLOOKUP($A168,BI実計情報!$A$3:$BM$502,38)</f>
        <v>0</v>
      </c>
      <c r="D168" s="37">
        <f>VLOOKUP($A168,BI実計情報!$A$3:$BM$502,44)</f>
        <v>0</v>
      </c>
      <c r="E168" s="39">
        <f>VLOOKUP($A168,BI実計情報!$A$3:$BM$502,39)</f>
        <v>0</v>
      </c>
      <c r="F168" s="42"/>
      <c r="G168" s="40">
        <f t="shared" si="4"/>
        <v>0</v>
      </c>
      <c r="I168" s="36"/>
      <c r="J168" s="36"/>
      <c r="K168" s="36"/>
      <c r="L168" s="36"/>
      <c r="M168" s="36"/>
      <c r="N168" s="36"/>
      <c r="O168" s="36"/>
    </row>
    <row r="169" spans="1:15" s="31" customFormat="1" ht="28.5" customHeight="1" x14ac:dyDescent="0.15">
      <c r="A169" s="35">
        <v>162</v>
      </c>
      <c r="B169" s="51">
        <f>VLOOKUP(A169,BI実計情報!$A$3:$BM$502,37)</f>
        <v>0</v>
      </c>
      <c r="C169" s="38">
        <f>VLOOKUP($A169,BI実計情報!$A$3:$BM$502,38)</f>
        <v>0</v>
      </c>
      <c r="D169" s="37">
        <f>VLOOKUP($A169,BI実計情報!$A$3:$BM$502,44)</f>
        <v>0</v>
      </c>
      <c r="E169" s="39">
        <f>VLOOKUP($A169,BI実計情報!$A$3:$BM$502,39)</f>
        <v>0</v>
      </c>
      <c r="F169" s="42"/>
      <c r="G169" s="40">
        <f t="shared" si="4"/>
        <v>0</v>
      </c>
      <c r="I169" s="36"/>
      <c r="J169" s="36"/>
      <c r="K169" s="36"/>
      <c r="L169" s="36"/>
      <c r="M169" s="36"/>
      <c r="N169" s="36"/>
      <c r="O169" s="36"/>
    </row>
    <row r="170" spans="1:15" s="31" customFormat="1" ht="28.5" customHeight="1" x14ac:dyDescent="0.15">
      <c r="A170" s="35">
        <v>163</v>
      </c>
      <c r="B170" s="51">
        <f>VLOOKUP(A170,BI実計情報!$A$3:$BM$502,37)</f>
        <v>0</v>
      </c>
      <c r="C170" s="38">
        <f>VLOOKUP($A170,BI実計情報!$A$3:$BM$502,38)</f>
        <v>0</v>
      </c>
      <c r="D170" s="37">
        <f>VLOOKUP($A170,BI実計情報!$A$3:$BM$502,44)</f>
        <v>0</v>
      </c>
      <c r="E170" s="39">
        <f>VLOOKUP($A170,BI実計情報!$A$3:$BM$502,39)</f>
        <v>0</v>
      </c>
      <c r="F170" s="42"/>
      <c r="G170" s="40">
        <f t="shared" si="4"/>
        <v>0</v>
      </c>
      <c r="I170" s="36"/>
      <c r="J170" s="36"/>
      <c r="K170" s="36"/>
      <c r="L170" s="36"/>
      <c r="M170" s="36"/>
      <c r="N170" s="36"/>
      <c r="O170" s="36"/>
    </row>
    <row r="171" spans="1:15" s="31" customFormat="1" ht="28.5" customHeight="1" x14ac:dyDescent="0.15">
      <c r="A171" s="35">
        <v>164</v>
      </c>
      <c r="B171" s="51">
        <f>VLOOKUP(A171,BI実計情報!$A$3:$BM$502,37)</f>
        <v>0</v>
      </c>
      <c r="C171" s="38">
        <f>VLOOKUP($A171,BI実計情報!$A$3:$BM$502,38)</f>
        <v>0</v>
      </c>
      <c r="D171" s="37">
        <f>VLOOKUP($A171,BI実計情報!$A$3:$BM$502,44)</f>
        <v>0</v>
      </c>
      <c r="E171" s="39">
        <f>VLOOKUP($A171,BI実計情報!$A$3:$BM$502,39)</f>
        <v>0</v>
      </c>
      <c r="F171" s="42"/>
      <c r="G171" s="40">
        <f t="shared" si="4"/>
        <v>0</v>
      </c>
      <c r="I171" s="36"/>
      <c r="J171" s="36"/>
      <c r="K171" s="36"/>
      <c r="L171" s="36"/>
      <c r="M171" s="36"/>
      <c r="N171" s="36"/>
      <c r="O171" s="36"/>
    </row>
    <row r="172" spans="1:15" s="31" customFormat="1" ht="28.5" customHeight="1" x14ac:dyDescent="0.15">
      <c r="A172" s="35">
        <v>165</v>
      </c>
      <c r="B172" s="51">
        <f>VLOOKUP(A172,BI実計情報!$A$3:$BM$502,37)</f>
        <v>0</v>
      </c>
      <c r="C172" s="38">
        <f>VLOOKUP($A172,BI実計情報!$A$3:$BM$502,38)</f>
        <v>0</v>
      </c>
      <c r="D172" s="37">
        <f>VLOOKUP($A172,BI実計情報!$A$3:$BM$502,44)</f>
        <v>0</v>
      </c>
      <c r="E172" s="39">
        <f>VLOOKUP($A172,BI実計情報!$A$3:$BM$502,39)</f>
        <v>0</v>
      </c>
      <c r="F172" s="42"/>
      <c r="G172" s="40">
        <f t="shared" si="4"/>
        <v>0</v>
      </c>
      <c r="I172" s="36"/>
      <c r="J172" s="36"/>
      <c r="K172" s="36"/>
      <c r="L172" s="36"/>
      <c r="M172" s="36"/>
      <c r="N172" s="36"/>
      <c r="O172" s="36"/>
    </row>
    <row r="173" spans="1:15" s="31" customFormat="1" ht="28.5" customHeight="1" x14ac:dyDescent="0.15">
      <c r="A173" s="35">
        <v>166</v>
      </c>
      <c r="B173" s="51">
        <f>VLOOKUP(A173,BI実計情報!$A$3:$BM$502,37)</f>
        <v>0</v>
      </c>
      <c r="C173" s="38">
        <f>VLOOKUP($A173,BI実計情報!$A$3:$BM$502,38)</f>
        <v>0</v>
      </c>
      <c r="D173" s="37">
        <f>VLOOKUP($A173,BI実計情報!$A$3:$BM$502,44)</f>
        <v>0</v>
      </c>
      <c r="E173" s="39">
        <f>VLOOKUP($A173,BI実計情報!$A$3:$BM$502,39)</f>
        <v>0</v>
      </c>
      <c r="F173" s="42"/>
      <c r="G173" s="40">
        <f t="shared" si="4"/>
        <v>0</v>
      </c>
      <c r="I173" s="36"/>
      <c r="J173" s="36"/>
      <c r="K173" s="36"/>
      <c r="L173" s="36"/>
      <c r="M173" s="36"/>
      <c r="N173" s="36"/>
      <c r="O173" s="36"/>
    </row>
    <row r="174" spans="1:15" s="31" customFormat="1" ht="28.5" customHeight="1" x14ac:dyDescent="0.15">
      <c r="A174" s="35">
        <v>167</v>
      </c>
      <c r="B174" s="51">
        <f>VLOOKUP(A174,BI実計情報!$A$3:$BM$502,37)</f>
        <v>0</v>
      </c>
      <c r="C174" s="38">
        <f>VLOOKUP($A174,BI実計情報!$A$3:$BM$502,38)</f>
        <v>0</v>
      </c>
      <c r="D174" s="37">
        <f>VLOOKUP($A174,BI実計情報!$A$3:$BM$502,44)</f>
        <v>0</v>
      </c>
      <c r="E174" s="39">
        <f>VLOOKUP($A174,BI実計情報!$A$3:$BM$502,39)</f>
        <v>0</v>
      </c>
      <c r="F174" s="42"/>
      <c r="G174" s="40">
        <f t="shared" si="4"/>
        <v>0</v>
      </c>
      <c r="I174" s="36"/>
      <c r="J174" s="36"/>
      <c r="K174" s="36"/>
      <c r="L174" s="36"/>
      <c r="M174" s="36"/>
      <c r="N174" s="36"/>
      <c r="O174" s="36"/>
    </row>
    <row r="175" spans="1:15" s="31" customFormat="1" ht="28.5" customHeight="1" x14ac:dyDescent="0.15">
      <c r="A175" s="35">
        <v>168</v>
      </c>
      <c r="B175" s="51">
        <f>VLOOKUP(A175,BI実計情報!$A$3:$BM$502,37)</f>
        <v>0</v>
      </c>
      <c r="C175" s="38">
        <f>VLOOKUP($A175,BI実計情報!$A$3:$BM$502,38)</f>
        <v>0</v>
      </c>
      <c r="D175" s="37">
        <f>VLOOKUP($A175,BI実計情報!$A$3:$BM$502,44)</f>
        <v>0</v>
      </c>
      <c r="E175" s="39">
        <f>VLOOKUP($A175,BI実計情報!$A$3:$BM$502,39)</f>
        <v>0</v>
      </c>
      <c r="F175" s="42"/>
      <c r="G175" s="40">
        <f t="shared" si="4"/>
        <v>0</v>
      </c>
      <c r="I175" s="36"/>
      <c r="J175" s="36"/>
      <c r="K175" s="36"/>
      <c r="L175" s="36"/>
      <c r="M175" s="36"/>
      <c r="N175" s="36"/>
      <c r="O175" s="36"/>
    </row>
    <row r="176" spans="1:15" s="31" customFormat="1" ht="28.5" customHeight="1" x14ac:dyDescent="0.15">
      <c r="A176" s="35">
        <v>169</v>
      </c>
      <c r="B176" s="51">
        <f>VLOOKUP(A176,BI実計情報!$A$3:$BM$502,37)</f>
        <v>0</v>
      </c>
      <c r="C176" s="38">
        <f>VLOOKUP($A176,BI実計情報!$A$3:$BM$502,38)</f>
        <v>0</v>
      </c>
      <c r="D176" s="37">
        <f>VLOOKUP($A176,BI実計情報!$A$3:$BM$502,44)</f>
        <v>0</v>
      </c>
      <c r="E176" s="39">
        <f>VLOOKUP($A176,BI実計情報!$A$3:$BM$502,39)</f>
        <v>0</v>
      </c>
      <c r="F176" s="42"/>
      <c r="G176" s="40">
        <f t="shared" si="4"/>
        <v>0</v>
      </c>
      <c r="I176" s="36"/>
      <c r="J176" s="36"/>
      <c r="K176" s="36"/>
      <c r="L176" s="36"/>
      <c r="M176" s="36"/>
      <c r="N176" s="36"/>
      <c r="O176" s="36"/>
    </row>
    <row r="177" spans="1:15" s="31" customFormat="1" ht="28.5" customHeight="1" x14ac:dyDescent="0.15">
      <c r="A177" s="35">
        <v>170</v>
      </c>
      <c r="B177" s="51">
        <f>VLOOKUP(A177,BI実計情報!$A$3:$BM$502,37)</f>
        <v>0</v>
      </c>
      <c r="C177" s="38">
        <f>VLOOKUP($A177,BI実計情報!$A$3:$BM$502,38)</f>
        <v>0</v>
      </c>
      <c r="D177" s="37">
        <f>VLOOKUP($A177,BI実計情報!$A$3:$BM$502,44)</f>
        <v>0</v>
      </c>
      <c r="E177" s="39">
        <f>VLOOKUP($A177,BI実計情報!$A$3:$BM$502,39)</f>
        <v>0</v>
      </c>
      <c r="F177" s="42"/>
      <c r="G177" s="40">
        <f t="shared" si="4"/>
        <v>0</v>
      </c>
      <c r="I177" s="43"/>
      <c r="J177" s="44"/>
      <c r="K177" s="36"/>
      <c r="L177" s="44"/>
      <c r="M177" s="44"/>
      <c r="N177" s="36"/>
      <c r="O177" s="36"/>
    </row>
    <row r="178" spans="1:15" s="31" customFormat="1" ht="28.5" customHeight="1" x14ac:dyDescent="0.15">
      <c r="A178" s="35">
        <v>171</v>
      </c>
      <c r="B178" s="51">
        <f>VLOOKUP(A178,BI実計情報!$A$3:$BM$502,37)</f>
        <v>0</v>
      </c>
      <c r="C178" s="38">
        <f>VLOOKUP($A178,BI実計情報!$A$3:$BM$502,38)</f>
        <v>0</v>
      </c>
      <c r="D178" s="37">
        <f>VLOOKUP($A178,BI実計情報!$A$3:$BM$502,44)</f>
        <v>0</v>
      </c>
      <c r="E178" s="39">
        <f>VLOOKUP($A178,BI実計情報!$A$3:$BM$502,39)</f>
        <v>0</v>
      </c>
      <c r="F178" s="42"/>
      <c r="G178" s="40">
        <f t="shared" si="4"/>
        <v>0</v>
      </c>
      <c r="I178" s="43"/>
      <c r="J178" s="44"/>
      <c r="K178" s="36"/>
      <c r="L178" s="43"/>
      <c r="M178" s="44"/>
      <c r="N178" s="36"/>
      <c r="O178" s="36"/>
    </row>
    <row r="179" spans="1:15" s="31" customFormat="1" ht="28.5" customHeight="1" x14ac:dyDescent="0.15">
      <c r="A179" s="35">
        <v>172</v>
      </c>
      <c r="B179" s="51">
        <f>VLOOKUP(A179,BI実計情報!$A$3:$BM$502,37)</f>
        <v>0</v>
      </c>
      <c r="C179" s="38">
        <f>VLOOKUP($A179,BI実計情報!$A$3:$BM$502,38)</f>
        <v>0</v>
      </c>
      <c r="D179" s="37">
        <f>VLOOKUP($A179,BI実計情報!$A$3:$BM$502,44)</f>
        <v>0</v>
      </c>
      <c r="E179" s="39">
        <f>VLOOKUP($A179,BI実計情報!$A$3:$BM$502,39)</f>
        <v>0</v>
      </c>
      <c r="F179" s="42"/>
      <c r="G179" s="40">
        <f t="shared" si="4"/>
        <v>0</v>
      </c>
    </row>
    <row r="180" spans="1:15" s="31" customFormat="1" ht="28.5" customHeight="1" x14ac:dyDescent="0.15">
      <c r="A180" s="35">
        <v>173</v>
      </c>
      <c r="B180" s="51">
        <f>VLOOKUP(A180,BI実計情報!$A$3:$BM$502,37)</f>
        <v>0</v>
      </c>
      <c r="C180" s="38">
        <f>VLOOKUP($A180,BI実計情報!$A$3:$BM$502,38)</f>
        <v>0</v>
      </c>
      <c r="D180" s="37">
        <f>VLOOKUP($A180,BI実計情報!$A$3:$BM$502,44)</f>
        <v>0</v>
      </c>
      <c r="E180" s="39">
        <f>VLOOKUP($A180,BI実計情報!$A$3:$BM$502,39)</f>
        <v>0</v>
      </c>
      <c r="F180" s="42"/>
      <c r="G180" s="40">
        <f t="shared" si="4"/>
        <v>0</v>
      </c>
    </row>
    <row r="181" spans="1:15" s="31" customFormat="1" ht="28.5" customHeight="1" x14ac:dyDescent="0.15">
      <c r="A181" s="35">
        <v>174</v>
      </c>
      <c r="B181" s="51">
        <f>VLOOKUP(A181,BI実計情報!$A$3:$BM$502,37)</f>
        <v>0</v>
      </c>
      <c r="C181" s="38">
        <f>VLOOKUP($A181,BI実計情報!$A$3:$BM$502,38)</f>
        <v>0</v>
      </c>
      <c r="D181" s="37">
        <f>VLOOKUP($A181,BI実計情報!$A$3:$BM$502,44)</f>
        <v>0</v>
      </c>
      <c r="E181" s="39">
        <f>VLOOKUP($A181,BI実計情報!$A$3:$BM$502,39)</f>
        <v>0</v>
      </c>
      <c r="F181" s="42"/>
      <c r="G181" s="40">
        <f t="shared" si="4"/>
        <v>0</v>
      </c>
      <c r="I181" s="36"/>
      <c r="J181" s="36"/>
      <c r="K181" s="36"/>
      <c r="L181" s="36"/>
      <c r="M181" s="36"/>
      <c r="N181" s="36"/>
      <c r="O181" s="36"/>
    </row>
    <row r="182" spans="1:15" s="31" customFormat="1" ht="28.5" customHeight="1" x14ac:dyDescent="0.15">
      <c r="A182" s="35">
        <v>175</v>
      </c>
      <c r="B182" s="51">
        <f>VLOOKUP(A182,BI実計情報!$A$3:$BM$502,37)</f>
        <v>0</v>
      </c>
      <c r="C182" s="38">
        <f>VLOOKUP($A182,BI実計情報!$A$3:$BM$502,38)</f>
        <v>0</v>
      </c>
      <c r="D182" s="37">
        <f>VLOOKUP($A182,BI実計情報!$A$3:$BM$502,44)</f>
        <v>0</v>
      </c>
      <c r="E182" s="39">
        <f>VLOOKUP($A182,BI実計情報!$A$3:$BM$502,39)</f>
        <v>0</v>
      </c>
      <c r="F182" s="42"/>
      <c r="G182" s="40">
        <f t="shared" si="4"/>
        <v>0</v>
      </c>
      <c r="I182" s="36"/>
      <c r="J182" s="36"/>
      <c r="K182" s="36"/>
      <c r="L182" s="36"/>
      <c r="M182" s="36"/>
      <c r="N182" s="36"/>
      <c r="O182" s="36"/>
    </row>
    <row r="183" spans="1:15" s="31" customFormat="1" ht="28.5" customHeight="1" x14ac:dyDescent="0.15">
      <c r="A183" s="35"/>
      <c r="B183" s="51"/>
      <c r="C183" s="38"/>
      <c r="D183" s="37"/>
      <c r="E183" s="39"/>
      <c r="F183" s="42" t="s">
        <v>43</v>
      </c>
      <c r="G183" s="40">
        <f>SUM(G151:G182)</f>
        <v>0</v>
      </c>
      <c r="I183" s="36"/>
      <c r="J183" s="36"/>
      <c r="K183" s="36"/>
      <c r="L183" s="36"/>
      <c r="M183" s="36"/>
      <c r="N183" s="36"/>
      <c r="O183" s="36"/>
    </row>
    <row r="184" spans="1:15" s="31" customFormat="1" ht="28.5" customHeight="1" x14ac:dyDescent="0.15">
      <c r="A184" s="35">
        <v>176</v>
      </c>
      <c r="B184" s="51">
        <f>VLOOKUP(A184,BI実計情報!$A$3:$BM$502,37)</f>
        <v>0</v>
      </c>
      <c r="C184" s="38">
        <f>VLOOKUP($A184,BI実計情報!$A$3:$BM$502,38)</f>
        <v>0</v>
      </c>
      <c r="D184" s="37">
        <f>VLOOKUP($A184,BI実計情報!$A$3:$BM$502,44)</f>
        <v>0</v>
      </c>
      <c r="E184" s="39">
        <f>VLOOKUP($A184,BI実計情報!$A$3:$BM$502,39)</f>
        <v>0</v>
      </c>
      <c r="F184" s="42"/>
      <c r="G184" s="40">
        <f>E184*F184</f>
        <v>0</v>
      </c>
      <c r="I184" s="36"/>
      <c r="J184" s="36"/>
      <c r="K184" s="36"/>
      <c r="L184" s="36"/>
      <c r="M184" s="36"/>
      <c r="N184" s="36"/>
      <c r="O184" s="36"/>
    </row>
    <row r="185" spans="1:15" s="31" customFormat="1" ht="28.5" customHeight="1" x14ac:dyDescent="0.15">
      <c r="A185" s="35">
        <v>177</v>
      </c>
      <c r="B185" s="51">
        <f>VLOOKUP(A185,BI実計情報!$A$3:$BM$502,37)</f>
        <v>0</v>
      </c>
      <c r="C185" s="38">
        <f>VLOOKUP($A185,BI実計情報!$A$3:$BM$502,38)</f>
        <v>0</v>
      </c>
      <c r="D185" s="37">
        <f>VLOOKUP($A185,BI実計情報!$A$3:$BM$502,44)</f>
        <v>0</v>
      </c>
      <c r="E185" s="39">
        <f>VLOOKUP($A185,BI実計情報!$A$3:$BM$502,39)</f>
        <v>0</v>
      </c>
      <c r="F185" s="42"/>
      <c r="G185" s="40">
        <f t="shared" ref="G185:G208" si="5">E185*F185</f>
        <v>0</v>
      </c>
      <c r="I185" s="36"/>
      <c r="J185" s="36"/>
      <c r="K185" s="36"/>
      <c r="L185" s="36"/>
      <c r="M185" s="36"/>
      <c r="N185" s="36"/>
      <c r="O185" s="36"/>
    </row>
    <row r="186" spans="1:15" s="31" customFormat="1" ht="28.5" customHeight="1" x14ac:dyDescent="0.15">
      <c r="A186" s="35">
        <v>178</v>
      </c>
      <c r="B186" s="51">
        <f>VLOOKUP(A186,BI実計情報!$A$3:$BM$502,37)</f>
        <v>0</v>
      </c>
      <c r="C186" s="38">
        <f>VLOOKUP($A186,BI実計情報!$A$3:$BM$502,38)</f>
        <v>0</v>
      </c>
      <c r="D186" s="37">
        <f>VLOOKUP($A186,BI実計情報!$A$3:$BM$502,44)</f>
        <v>0</v>
      </c>
      <c r="E186" s="39">
        <f>VLOOKUP($A186,BI実計情報!$A$3:$BM$502,39)</f>
        <v>0</v>
      </c>
      <c r="F186" s="42"/>
      <c r="G186" s="40">
        <f t="shared" si="5"/>
        <v>0</v>
      </c>
      <c r="I186" s="36"/>
      <c r="J186" s="36"/>
      <c r="K186" s="36"/>
      <c r="L186" s="36"/>
      <c r="M186" s="36"/>
      <c r="N186" s="36"/>
      <c r="O186" s="41"/>
    </row>
    <row r="187" spans="1:15" s="31" customFormat="1" ht="28.5" customHeight="1" x14ac:dyDescent="0.15">
      <c r="A187" s="35">
        <v>179</v>
      </c>
      <c r="B187" s="51">
        <f>VLOOKUP(A187,BI実計情報!$A$3:$BM$502,37)</f>
        <v>0</v>
      </c>
      <c r="C187" s="38">
        <f>VLOOKUP($A187,BI実計情報!$A$3:$BM$502,38)</f>
        <v>0</v>
      </c>
      <c r="D187" s="37">
        <f>VLOOKUP($A187,BI実計情報!$A$3:$BM$502,44)</f>
        <v>0</v>
      </c>
      <c r="E187" s="39">
        <f>VLOOKUP($A187,BI実計情報!$A$3:$BM$502,39)</f>
        <v>0</v>
      </c>
      <c r="F187" s="42"/>
      <c r="G187" s="40">
        <f t="shared" si="5"/>
        <v>0</v>
      </c>
      <c r="I187" s="36"/>
      <c r="J187" s="36"/>
      <c r="K187" s="36"/>
      <c r="L187" s="36"/>
      <c r="M187" s="36"/>
      <c r="N187" s="36"/>
      <c r="O187" s="36"/>
    </row>
    <row r="188" spans="1:15" s="31" customFormat="1" ht="28.5" customHeight="1" x14ac:dyDescent="0.15">
      <c r="A188" s="35">
        <v>180</v>
      </c>
      <c r="B188" s="51">
        <f>VLOOKUP(A188,BI実計情報!$A$3:$BM$502,37)</f>
        <v>0</v>
      </c>
      <c r="C188" s="38">
        <f>VLOOKUP($A188,BI実計情報!$A$3:$BM$502,38)</f>
        <v>0</v>
      </c>
      <c r="D188" s="37">
        <f>VLOOKUP($A188,BI実計情報!$A$3:$BM$502,44)</f>
        <v>0</v>
      </c>
      <c r="E188" s="39">
        <f>VLOOKUP($A188,BI実計情報!$A$3:$BM$502,39)</f>
        <v>0</v>
      </c>
      <c r="F188" s="42"/>
      <c r="G188" s="40">
        <f t="shared" si="5"/>
        <v>0</v>
      </c>
      <c r="I188" s="36"/>
      <c r="J188" s="36"/>
      <c r="K188" s="36"/>
      <c r="L188" s="36"/>
      <c r="M188" s="36"/>
      <c r="N188" s="36"/>
      <c r="O188" s="36"/>
    </row>
    <row r="189" spans="1:15" s="31" customFormat="1" ht="28.5" customHeight="1" x14ac:dyDescent="0.15">
      <c r="A189" s="35">
        <v>181</v>
      </c>
      <c r="B189" s="51">
        <f>VLOOKUP(A189,BI実計情報!$A$3:$BM$502,37)</f>
        <v>0</v>
      </c>
      <c r="C189" s="38">
        <f>VLOOKUP($A189,BI実計情報!$A$3:$BM$502,38)</f>
        <v>0</v>
      </c>
      <c r="D189" s="37">
        <f>VLOOKUP($A189,BI実計情報!$A$3:$BM$502,44)</f>
        <v>0</v>
      </c>
      <c r="E189" s="39">
        <f>VLOOKUP($A189,BI実計情報!$A$3:$BM$502,39)</f>
        <v>0</v>
      </c>
      <c r="F189" s="42"/>
      <c r="G189" s="40">
        <f t="shared" si="5"/>
        <v>0</v>
      </c>
      <c r="I189" s="36"/>
      <c r="J189" s="36"/>
      <c r="K189" s="36"/>
      <c r="L189" s="36"/>
      <c r="M189" s="36"/>
      <c r="N189" s="36"/>
      <c r="O189" s="36"/>
    </row>
    <row r="190" spans="1:15" s="31" customFormat="1" ht="28.5" customHeight="1" x14ac:dyDescent="0.15">
      <c r="A190" s="35">
        <v>182</v>
      </c>
      <c r="B190" s="51">
        <f>VLOOKUP(A190,BI実計情報!$A$3:$BM$502,37)</f>
        <v>0</v>
      </c>
      <c r="C190" s="38">
        <f>VLOOKUP($A190,BI実計情報!$A$3:$BM$502,38)</f>
        <v>0</v>
      </c>
      <c r="D190" s="37">
        <f>VLOOKUP($A190,BI実計情報!$A$3:$BM$502,44)</f>
        <v>0</v>
      </c>
      <c r="E190" s="39">
        <f>VLOOKUP($A190,BI実計情報!$A$3:$BM$502,39)</f>
        <v>0</v>
      </c>
      <c r="F190" s="42"/>
      <c r="G190" s="40">
        <f t="shared" si="5"/>
        <v>0</v>
      </c>
      <c r="I190" s="36"/>
      <c r="J190" s="36"/>
      <c r="K190" s="36"/>
      <c r="L190" s="36"/>
      <c r="M190" s="36"/>
      <c r="N190" s="36"/>
      <c r="O190" s="36"/>
    </row>
    <row r="191" spans="1:15" s="31" customFormat="1" ht="28.5" customHeight="1" x14ac:dyDescent="0.15">
      <c r="A191" s="35">
        <v>183</v>
      </c>
      <c r="B191" s="51">
        <f>VLOOKUP(A191,BI実計情報!$A$3:$BM$502,37)</f>
        <v>0</v>
      </c>
      <c r="C191" s="38">
        <f>VLOOKUP($A191,BI実計情報!$A$3:$BM$502,38)</f>
        <v>0</v>
      </c>
      <c r="D191" s="37">
        <f>VLOOKUP($A191,BI実計情報!$A$3:$BM$502,44)</f>
        <v>0</v>
      </c>
      <c r="E191" s="39">
        <f>VLOOKUP($A191,BI実計情報!$A$3:$BM$502,39)</f>
        <v>0</v>
      </c>
      <c r="F191" s="42"/>
      <c r="G191" s="40">
        <f t="shared" si="5"/>
        <v>0</v>
      </c>
      <c r="I191" s="36"/>
      <c r="J191" s="36"/>
      <c r="K191" s="36"/>
      <c r="L191" s="36"/>
      <c r="M191" s="36"/>
      <c r="N191" s="36"/>
      <c r="O191" s="36"/>
    </row>
    <row r="192" spans="1:15" s="31" customFormat="1" ht="28.5" customHeight="1" x14ac:dyDescent="0.15">
      <c r="A192" s="35">
        <v>184</v>
      </c>
      <c r="B192" s="51">
        <f>VLOOKUP(A192,BI実計情報!$A$3:$BM$502,37)</f>
        <v>0</v>
      </c>
      <c r="C192" s="38">
        <f>VLOOKUP($A192,BI実計情報!$A$3:$BM$502,38)</f>
        <v>0</v>
      </c>
      <c r="D192" s="37">
        <f>VLOOKUP($A192,BI実計情報!$A$3:$BM$502,44)</f>
        <v>0</v>
      </c>
      <c r="E192" s="39">
        <f>VLOOKUP($A192,BI実計情報!$A$3:$BM$502,39)</f>
        <v>0</v>
      </c>
      <c r="F192" s="42"/>
      <c r="G192" s="40">
        <f t="shared" si="5"/>
        <v>0</v>
      </c>
      <c r="I192" s="36"/>
      <c r="J192" s="36"/>
      <c r="K192" s="36"/>
      <c r="L192" s="36"/>
      <c r="M192" s="36"/>
      <c r="N192" s="36"/>
      <c r="O192" s="36"/>
    </row>
    <row r="193" spans="1:15" s="31" customFormat="1" ht="28.5" customHeight="1" x14ac:dyDescent="0.15">
      <c r="A193" s="35">
        <v>185</v>
      </c>
      <c r="B193" s="51">
        <f>VLOOKUP(A193,BI実計情報!$A$3:$BM$502,37)</f>
        <v>0</v>
      </c>
      <c r="C193" s="38">
        <f>VLOOKUP($A193,BI実計情報!$A$3:$BM$502,38)</f>
        <v>0</v>
      </c>
      <c r="D193" s="37">
        <f>VLOOKUP($A193,BI実計情報!$A$3:$BM$502,44)</f>
        <v>0</v>
      </c>
      <c r="E193" s="39">
        <f>VLOOKUP($A193,BI実計情報!$A$3:$BM$502,39)</f>
        <v>0</v>
      </c>
      <c r="F193" s="42"/>
      <c r="G193" s="40">
        <f t="shared" si="5"/>
        <v>0</v>
      </c>
      <c r="I193" s="36"/>
      <c r="J193" s="36"/>
      <c r="K193" s="36"/>
      <c r="L193" s="36"/>
      <c r="M193" s="36"/>
      <c r="N193" s="36"/>
      <c r="O193" s="36"/>
    </row>
    <row r="194" spans="1:15" s="31" customFormat="1" ht="28.5" customHeight="1" x14ac:dyDescent="0.15">
      <c r="A194" s="35">
        <v>186</v>
      </c>
      <c r="B194" s="51">
        <f>VLOOKUP(A194,BI実計情報!$A$3:$BM$502,37)</f>
        <v>0</v>
      </c>
      <c r="C194" s="38">
        <f>VLOOKUP($A194,BI実計情報!$A$3:$BM$502,38)</f>
        <v>0</v>
      </c>
      <c r="D194" s="37">
        <f>VLOOKUP($A194,BI実計情報!$A$3:$BM$502,44)</f>
        <v>0</v>
      </c>
      <c r="E194" s="39">
        <f>VLOOKUP($A194,BI実計情報!$A$3:$BM$502,39)</f>
        <v>0</v>
      </c>
      <c r="F194" s="42"/>
      <c r="G194" s="40">
        <f t="shared" si="5"/>
        <v>0</v>
      </c>
      <c r="I194" s="36"/>
      <c r="J194" s="36"/>
      <c r="K194" s="36"/>
      <c r="L194" s="36"/>
      <c r="M194" s="36"/>
      <c r="N194" s="36"/>
      <c r="O194" s="36"/>
    </row>
    <row r="195" spans="1:15" s="31" customFormat="1" ht="28.5" customHeight="1" x14ac:dyDescent="0.15">
      <c r="A195" s="35">
        <v>187</v>
      </c>
      <c r="B195" s="51">
        <f>VLOOKUP(A195,BI実計情報!$A$3:$BM$502,37)</f>
        <v>0</v>
      </c>
      <c r="C195" s="38">
        <f>VLOOKUP($A195,BI実計情報!$A$3:$BM$502,38)</f>
        <v>0</v>
      </c>
      <c r="D195" s="37">
        <f>VLOOKUP($A195,BI実計情報!$A$3:$BM$502,44)</f>
        <v>0</v>
      </c>
      <c r="E195" s="39">
        <f>VLOOKUP($A195,BI実計情報!$A$3:$BM$502,39)</f>
        <v>0</v>
      </c>
      <c r="F195" s="42"/>
      <c r="G195" s="40">
        <f t="shared" si="5"/>
        <v>0</v>
      </c>
      <c r="I195" s="36"/>
      <c r="J195" s="36"/>
      <c r="K195" s="36"/>
      <c r="L195" s="36"/>
      <c r="M195" s="36"/>
      <c r="N195" s="36"/>
      <c r="O195" s="36"/>
    </row>
    <row r="196" spans="1:15" s="31" customFormat="1" ht="28.5" customHeight="1" x14ac:dyDescent="0.15">
      <c r="A196" s="35">
        <v>188</v>
      </c>
      <c r="B196" s="51">
        <f>VLOOKUP(A196,BI実計情報!$A$3:$BM$502,37)</f>
        <v>0</v>
      </c>
      <c r="C196" s="38">
        <f>VLOOKUP($A196,BI実計情報!$A$3:$BM$502,38)</f>
        <v>0</v>
      </c>
      <c r="D196" s="37">
        <f>VLOOKUP($A196,BI実計情報!$A$3:$BM$502,44)</f>
        <v>0</v>
      </c>
      <c r="E196" s="39">
        <f>VLOOKUP($A196,BI実計情報!$A$3:$BM$502,39)</f>
        <v>0</v>
      </c>
      <c r="F196" s="42"/>
      <c r="G196" s="40">
        <f t="shared" si="5"/>
        <v>0</v>
      </c>
      <c r="I196" s="36"/>
      <c r="J196" s="36"/>
      <c r="K196" s="36"/>
      <c r="L196" s="36"/>
      <c r="M196" s="36"/>
      <c r="N196" s="36"/>
      <c r="O196" s="36"/>
    </row>
    <row r="197" spans="1:15" s="31" customFormat="1" ht="28.5" customHeight="1" x14ac:dyDescent="0.15">
      <c r="A197" s="35">
        <v>189</v>
      </c>
      <c r="B197" s="51">
        <f>VLOOKUP(A197,BI実計情報!$A$3:$BM$502,37)</f>
        <v>0</v>
      </c>
      <c r="C197" s="38">
        <f>VLOOKUP($A197,BI実計情報!$A$3:$BM$502,38)</f>
        <v>0</v>
      </c>
      <c r="D197" s="37">
        <f>VLOOKUP($A197,BI実計情報!$A$3:$BM$502,44)</f>
        <v>0</v>
      </c>
      <c r="E197" s="39">
        <f>VLOOKUP($A197,BI実計情報!$A$3:$BM$502,39)</f>
        <v>0</v>
      </c>
      <c r="F197" s="42"/>
      <c r="G197" s="40">
        <f t="shared" si="5"/>
        <v>0</v>
      </c>
      <c r="I197" s="36"/>
      <c r="J197" s="36"/>
      <c r="K197" s="36"/>
      <c r="L197" s="36"/>
      <c r="M197" s="36"/>
      <c r="N197" s="36"/>
      <c r="O197" s="36"/>
    </row>
    <row r="198" spans="1:15" s="31" customFormat="1" ht="28.5" customHeight="1" x14ac:dyDescent="0.15">
      <c r="A198" s="35">
        <v>190</v>
      </c>
      <c r="B198" s="51">
        <f>VLOOKUP(A198,BI実計情報!$A$3:$BM$502,37)</f>
        <v>0</v>
      </c>
      <c r="C198" s="38">
        <f>VLOOKUP($A198,BI実計情報!$A$3:$BM$502,38)</f>
        <v>0</v>
      </c>
      <c r="D198" s="37">
        <f>VLOOKUP($A198,BI実計情報!$A$3:$BM$502,44)</f>
        <v>0</v>
      </c>
      <c r="E198" s="39">
        <f>VLOOKUP($A198,BI実計情報!$A$3:$BM$502,39)</f>
        <v>0</v>
      </c>
      <c r="F198" s="42"/>
      <c r="G198" s="40">
        <f t="shared" si="5"/>
        <v>0</v>
      </c>
      <c r="I198" s="36"/>
      <c r="J198" s="36"/>
      <c r="K198" s="36"/>
      <c r="L198" s="36"/>
      <c r="M198" s="36"/>
      <c r="N198" s="36"/>
      <c r="O198" s="36"/>
    </row>
    <row r="199" spans="1:15" s="31" customFormat="1" ht="28.5" customHeight="1" x14ac:dyDescent="0.15">
      <c r="A199" s="35">
        <v>191</v>
      </c>
      <c r="B199" s="51">
        <f>VLOOKUP(A199,BI実計情報!$A$3:$BM$502,37)</f>
        <v>0</v>
      </c>
      <c r="C199" s="38">
        <f>VLOOKUP($A199,BI実計情報!$A$3:$BM$502,38)</f>
        <v>0</v>
      </c>
      <c r="D199" s="37">
        <f>VLOOKUP($A199,BI実計情報!$A$3:$BM$502,44)</f>
        <v>0</v>
      </c>
      <c r="E199" s="39">
        <f>VLOOKUP($A199,BI実計情報!$A$3:$BM$502,39)</f>
        <v>0</v>
      </c>
      <c r="F199" s="42"/>
      <c r="G199" s="40">
        <f t="shared" si="5"/>
        <v>0</v>
      </c>
      <c r="I199" s="36"/>
      <c r="J199" s="36"/>
      <c r="K199" s="36"/>
      <c r="L199" s="36"/>
      <c r="M199" s="36"/>
      <c r="N199" s="36"/>
      <c r="O199" s="36"/>
    </row>
    <row r="200" spans="1:15" s="31" customFormat="1" ht="28.5" customHeight="1" x14ac:dyDescent="0.15">
      <c r="A200" s="35">
        <v>192</v>
      </c>
      <c r="B200" s="51">
        <f>VLOOKUP(A200,BI実計情報!$A$3:$BM$502,37)</f>
        <v>0</v>
      </c>
      <c r="C200" s="38">
        <f>VLOOKUP($A200,BI実計情報!$A$3:$BM$502,38)</f>
        <v>0</v>
      </c>
      <c r="D200" s="37">
        <f>VLOOKUP($A200,BI実計情報!$A$3:$BM$502,44)</f>
        <v>0</v>
      </c>
      <c r="E200" s="39">
        <f>VLOOKUP($A200,BI実計情報!$A$3:$BM$502,39)</f>
        <v>0</v>
      </c>
      <c r="F200" s="42"/>
      <c r="G200" s="40">
        <f t="shared" si="5"/>
        <v>0</v>
      </c>
      <c r="I200" s="36"/>
      <c r="J200" s="36"/>
      <c r="K200" s="36"/>
      <c r="L200" s="36"/>
      <c r="M200" s="36"/>
      <c r="N200" s="36"/>
      <c r="O200" s="36"/>
    </row>
    <row r="201" spans="1:15" s="31" customFormat="1" ht="28.5" customHeight="1" x14ac:dyDescent="0.15">
      <c r="A201" s="35">
        <v>193</v>
      </c>
      <c r="B201" s="51">
        <f>VLOOKUP(A201,BI実計情報!$A$3:$BM$502,37)</f>
        <v>0</v>
      </c>
      <c r="C201" s="38">
        <f>VLOOKUP($A201,BI実計情報!$A$3:$BM$502,38)</f>
        <v>0</v>
      </c>
      <c r="D201" s="37">
        <f>VLOOKUP($A201,BI実計情報!$A$3:$BM$502,44)</f>
        <v>0</v>
      </c>
      <c r="E201" s="39">
        <f>VLOOKUP($A201,BI実計情報!$A$3:$BM$502,39)</f>
        <v>0</v>
      </c>
      <c r="F201" s="42"/>
      <c r="G201" s="40">
        <f t="shared" si="5"/>
        <v>0</v>
      </c>
      <c r="I201" s="36"/>
      <c r="J201" s="36"/>
      <c r="K201" s="36"/>
      <c r="L201" s="36"/>
      <c r="M201" s="36"/>
      <c r="N201" s="36"/>
      <c r="O201" s="36"/>
    </row>
    <row r="202" spans="1:15" s="31" customFormat="1" ht="28.5" customHeight="1" x14ac:dyDescent="0.15">
      <c r="A202" s="35">
        <v>194</v>
      </c>
      <c r="B202" s="51">
        <f>VLOOKUP(A202,BI実計情報!$A$3:$BM$502,37)</f>
        <v>0</v>
      </c>
      <c r="C202" s="38">
        <f>VLOOKUP($A202,BI実計情報!$A$3:$BM$502,38)</f>
        <v>0</v>
      </c>
      <c r="D202" s="37">
        <f>VLOOKUP($A202,BI実計情報!$A$3:$BM$502,44)</f>
        <v>0</v>
      </c>
      <c r="E202" s="39">
        <f>VLOOKUP($A202,BI実計情報!$A$3:$BM$502,39)</f>
        <v>0</v>
      </c>
      <c r="F202" s="42"/>
      <c r="G202" s="40">
        <f t="shared" si="5"/>
        <v>0</v>
      </c>
      <c r="I202" s="36"/>
      <c r="J202" s="36"/>
      <c r="K202" s="36"/>
      <c r="L202" s="36"/>
      <c r="M202" s="36"/>
      <c r="N202" s="36"/>
      <c r="O202" s="36"/>
    </row>
    <row r="203" spans="1:15" s="31" customFormat="1" ht="28.5" customHeight="1" x14ac:dyDescent="0.15">
      <c r="A203" s="35">
        <v>195</v>
      </c>
      <c r="B203" s="51">
        <f>VLOOKUP(A203,BI実計情報!$A$3:$BM$502,37)</f>
        <v>0</v>
      </c>
      <c r="C203" s="38">
        <f>VLOOKUP($A203,BI実計情報!$A$3:$BM$502,38)</f>
        <v>0</v>
      </c>
      <c r="D203" s="37">
        <f>VLOOKUP($A203,BI実計情報!$A$3:$BM$502,44)</f>
        <v>0</v>
      </c>
      <c r="E203" s="39">
        <f>VLOOKUP($A203,BI実計情報!$A$3:$BM$502,39)</f>
        <v>0</v>
      </c>
      <c r="F203" s="42"/>
      <c r="G203" s="40">
        <f t="shared" si="5"/>
        <v>0</v>
      </c>
      <c r="I203" s="36"/>
      <c r="J203" s="36"/>
      <c r="K203" s="36"/>
      <c r="L203" s="36"/>
      <c r="M203" s="36"/>
      <c r="N203" s="36"/>
      <c r="O203" s="36"/>
    </row>
    <row r="204" spans="1:15" s="31" customFormat="1" ht="28.5" customHeight="1" x14ac:dyDescent="0.15">
      <c r="A204" s="35">
        <v>196</v>
      </c>
      <c r="B204" s="51">
        <f>VLOOKUP(A204,BI実計情報!$A$3:$BM$502,37)</f>
        <v>0</v>
      </c>
      <c r="C204" s="38">
        <f>VLOOKUP($A204,BI実計情報!$A$3:$BM$502,38)</f>
        <v>0</v>
      </c>
      <c r="D204" s="37">
        <f>VLOOKUP($A204,BI実計情報!$A$3:$BM$502,44)</f>
        <v>0</v>
      </c>
      <c r="E204" s="39">
        <f>VLOOKUP($A204,BI実計情報!$A$3:$BM$502,39)</f>
        <v>0</v>
      </c>
      <c r="F204" s="42"/>
      <c r="G204" s="40">
        <f t="shared" si="5"/>
        <v>0</v>
      </c>
      <c r="I204" s="36"/>
      <c r="J204" s="36"/>
      <c r="K204" s="36"/>
      <c r="L204" s="36"/>
      <c r="M204" s="36"/>
      <c r="N204" s="36"/>
      <c r="O204" s="36"/>
    </row>
    <row r="205" spans="1:15" s="31" customFormat="1" ht="28.5" customHeight="1" x14ac:dyDescent="0.15">
      <c r="A205" s="35">
        <v>197</v>
      </c>
      <c r="B205" s="51">
        <f>VLOOKUP(A205,BI実計情報!$A$3:$BM$502,37)</f>
        <v>0</v>
      </c>
      <c r="C205" s="38">
        <f>VLOOKUP($A205,BI実計情報!$A$3:$BM$502,38)</f>
        <v>0</v>
      </c>
      <c r="D205" s="37">
        <f>VLOOKUP($A205,BI実計情報!$A$3:$BM$502,44)</f>
        <v>0</v>
      </c>
      <c r="E205" s="39">
        <f>VLOOKUP($A205,BI実計情報!$A$3:$BM$502,39)</f>
        <v>0</v>
      </c>
      <c r="F205" s="42"/>
      <c r="G205" s="40">
        <f t="shared" si="5"/>
        <v>0</v>
      </c>
      <c r="I205" s="36"/>
      <c r="J205" s="36"/>
      <c r="K205" s="36"/>
      <c r="L205" s="36"/>
      <c r="M205" s="36"/>
      <c r="N205" s="36"/>
      <c r="O205" s="36"/>
    </row>
    <row r="206" spans="1:15" s="31" customFormat="1" ht="28.5" customHeight="1" x14ac:dyDescent="0.15">
      <c r="A206" s="35">
        <v>198</v>
      </c>
      <c r="B206" s="51">
        <f>VLOOKUP(A206,BI実計情報!$A$3:$BM$502,37)</f>
        <v>0</v>
      </c>
      <c r="C206" s="38">
        <f>VLOOKUP($A206,BI実計情報!$A$3:$BM$502,38)</f>
        <v>0</v>
      </c>
      <c r="D206" s="37">
        <f>VLOOKUP($A206,BI実計情報!$A$3:$BM$502,44)</f>
        <v>0</v>
      </c>
      <c r="E206" s="39">
        <f>VLOOKUP($A206,BI実計情報!$A$3:$BM$502,39)</f>
        <v>0</v>
      </c>
      <c r="F206" s="42"/>
      <c r="G206" s="40">
        <f t="shared" si="5"/>
        <v>0</v>
      </c>
      <c r="I206" s="36"/>
      <c r="J206" s="36"/>
      <c r="K206" s="36"/>
      <c r="L206" s="36"/>
      <c r="M206" s="36"/>
      <c r="N206" s="36"/>
      <c r="O206" s="36"/>
    </row>
    <row r="207" spans="1:15" s="31" customFormat="1" ht="28.5" customHeight="1" x14ac:dyDescent="0.15">
      <c r="A207" s="35">
        <v>199</v>
      </c>
      <c r="B207" s="51">
        <f>VLOOKUP(A207,BI実計情報!$A$3:$BM$502,37)</f>
        <v>0</v>
      </c>
      <c r="C207" s="38">
        <f>VLOOKUP($A207,BI実計情報!$A$3:$BM$502,38)</f>
        <v>0</v>
      </c>
      <c r="D207" s="37">
        <f>VLOOKUP($A207,BI実計情報!$A$3:$BM$502,44)</f>
        <v>0</v>
      </c>
      <c r="E207" s="39">
        <f>VLOOKUP($A207,BI実計情報!$A$3:$BM$502,39)</f>
        <v>0</v>
      </c>
      <c r="F207" s="42"/>
      <c r="G207" s="40">
        <f t="shared" si="5"/>
        <v>0</v>
      </c>
      <c r="I207" s="43"/>
      <c r="J207" s="44"/>
      <c r="K207" s="36"/>
      <c r="L207" s="44"/>
      <c r="M207" s="44"/>
      <c r="N207" s="36"/>
      <c r="O207" s="36"/>
    </row>
    <row r="208" spans="1:15" s="31" customFormat="1" ht="28.5" customHeight="1" x14ac:dyDescent="0.15">
      <c r="A208" s="35">
        <v>200</v>
      </c>
      <c r="B208" s="51">
        <f>VLOOKUP(A208,BI実計情報!$A$3:$BM$502,37)</f>
        <v>0</v>
      </c>
      <c r="C208" s="38">
        <f>VLOOKUP($A208,BI実計情報!$A$3:$BM$502,38)</f>
        <v>0</v>
      </c>
      <c r="D208" s="37">
        <f>VLOOKUP($A208,BI実計情報!$A$3:$BM$502,44)</f>
        <v>0</v>
      </c>
      <c r="E208" s="39">
        <f>VLOOKUP($A208,BI実計情報!$A$3:$BM$502,39)</f>
        <v>0</v>
      </c>
      <c r="F208" s="42"/>
      <c r="G208" s="40">
        <f t="shared" si="5"/>
        <v>0</v>
      </c>
      <c r="I208" s="43"/>
      <c r="J208" s="44"/>
      <c r="K208" s="36"/>
      <c r="L208" s="43"/>
      <c r="M208" s="44"/>
      <c r="N208" s="36"/>
      <c r="O208" s="36"/>
    </row>
    <row r="209" spans="1:15" s="31" customFormat="1" ht="28.5" customHeight="1" x14ac:dyDescent="0.15">
      <c r="A209" s="35"/>
      <c r="B209" s="51"/>
      <c r="C209" s="38"/>
      <c r="D209" s="37"/>
      <c r="E209" s="39"/>
      <c r="F209" s="42" t="s">
        <v>43</v>
      </c>
      <c r="G209" s="40">
        <f>SUM(G184:G208)</f>
        <v>0</v>
      </c>
      <c r="I209" s="36"/>
      <c r="J209" s="36"/>
      <c r="K209" s="36"/>
      <c r="L209" s="36"/>
      <c r="M209" s="36"/>
      <c r="N209" s="36"/>
      <c r="O209" s="36"/>
    </row>
    <row r="210" spans="1:15" ht="28.5" customHeight="1" x14ac:dyDescent="0.15">
      <c r="A210" s="35">
        <v>201</v>
      </c>
      <c r="B210" s="51">
        <f>VLOOKUP(A210,BI実計情報!$A$3:$BM$502,37)</f>
        <v>0</v>
      </c>
      <c r="C210" s="38">
        <f>VLOOKUP($A210,BI実計情報!$A$3:$BM$502,38)</f>
        <v>0</v>
      </c>
      <c r="D210" s="37">
        <f>VLOOKUP($A210,BI実計情報!$A$3:$BM$502,44)</f>
        <v>0</v>
      </c>
      <c r="E210" s="39">
        <f>VLOOKUP($A210,BI実計情報!$A$3:$BM$502,39)</f>
        <v>0</v>
      </c>
      <c r="F210" s="42"/>
      <c r="G210" s="40">
        <f>E210*F210</f>
        <v>0</v>
      </c>
    </row>
    <row r="211" spans="1:15" ht="28.5" customHeight="1" x14ac:dyDescent="0.15">
      <c r="A211" s="35">
        <v>202</v>
      </c>
      <c r="B211" s="51">
        <f>VLOOKUP(A211,BI実計情報!$A$3:$BM$502,37)</f>
        <v>0</v>
      </c>
      <c r="C211" s="38">
        <f>VLOOKUP($A211,BI実計情報!$A$3:$BM$502,38)</f>
        <v>0</v>
      </c>
      <c r="D211" s="37">
        <f>VLOOKUP($A211,BI実計情報!$A$3:$BM$502,44)</f>
        <v>0</v>
      </c>
      <c r="E211" s="39">
        <f>VLOOKUP($A211,BI実計情報!$A$3:$BM$502,39)</f>
        <v>0</v>
      </c>
      <c r="F211" s="42"/>
      <c r="G211" s="40">
        <f t="shared" ref="G211:G234" si="6">E211*F211</f>
        <v>0</v>
      </c>
    </row>
    <row r="212" spans="1:15" ht="28.5" customHeight="1" x14ac:dyDescent="0.15">
      <c r="A212" s="35">
        <v>203</v>
      </c>
      <c r="B212" s="51">
        <f>VLOOKUP(A212,BI実計情報!$A$3:$BM$502,37)</f>
        <v>0</v>
      </c>
      <c r="C212" s="38">
        <f>VLOOKUP($A212,BI実計情報!$A$3:$BM$502,38)</f>
        <v>0</v>
      </c>
      <c r="D212" s="37">
        <f>VLOOKUP($A212,BI実計情報!$A$3:$BM$502,44)</f>
        <v>0</v>
      </c>
      <c r="E212" s="39">
        <f>VLOOKUP($A212,BI実計情報!$A$3:$BM$502,39)</f>
        <v>0</v>
      </c>
      <c r="F212" s="42"/>
      <c r="G212" s="40">
        <f t="shared" si="6"/>
        <v>0</v>
      </c>
    </row>
    <row r="213" spans="1:15" ht="28.5" customHeight="1" x14ac:dyDescent="0.15">
      <c r="A213" s="35">
        <v>204</v>
      </c>
      <c r="B213" s="51">
        <f>VLOOKUP(A213,BI実計情報!$A$3:$BM$502,37)</f>
        <v>0</v>
      </c>
      <c r="C213" s="38">
        <f>VLOOKUP($A213,BI実計情報!$A$3:$BM$502,38)</f>
        <v>0</v>
      </c>
      <c r="D213" s="37">
        <f>VLOOKUP($A213,BI実計情報!$A$3:$BM$502,44)</f>
        <v>0</v>
      </c>
      <c r="E213" s="39">
        <f>VLOOKUP($A213,BI実計情報!$A$3:$BM$502,39)</f>
        <v>0</v>
      </c>
      <c r="F213" s="42"/>
      <c r="G213" s="40">
        <f t="shared" si="6"/>
        <v>0</v>
      </c>
    </row>
    <row r="214" spans="1:15" ht="28.5" customHeight="1" x14ac:dyDescent="0.15">
      <c r="A214" s="35">
        <v>205</v>
      </c>
      <c r="B214" s="51">
        <f>VLOOKUP(A214,BI実計情報!$A$3:$BM$502,37)</f>
        <v>0</v>
      </c>
      <c r="C214" s="38">
        <f>VLOOKUP($A214,BI実計情報!$A$3:$BM$502,38)</f>
        <v>0</v>
      </c>
      <c r="D214" s="37">
        <f>VLOOKUP($A214,BI実計情報!$A$3:$BM$502,44)</f>
        <v>0</v>
      </c>
      <c r="E214" s="39">
        <f>VLOOKUP($A214,BI実計情報!$A$3:$BM$502,39)</f>
        <v>0</v>
      </c>
      <c r="F214" s="42"/>
      <c r="G214" s="40">
        <f t="shared" si="6"/>
        <v>0</v>
      </c>
    </row>
    <row r="215" spans="1:15" ht="28.5" customHeight="1" x14ac:dyDescent="0.15">
      <c r="A215" s="35">
        <v>206</v>
      </c>
      <c r="B215" s="51">
        <f>VLOOKUP(A215,BI実計情報!$A$3:$BM$502,37)</f>
        <v>0</v>
      </c>
      <c r="C215" s="38">
        <f>VLOOKUP($A215,BI実計情報!$A$3:$BM$502,38)</f>
        <v>0</v>
      </c>
      <c r="D215" s="37">
        <f>VLOOKUP($A215,BI実計情報!$A$3:$BM$502,44)</f>
        <v>0</v>
      </c>
      <c r="E215" s="39">
        <f>VLOOKUP($A215,BI実計情報!$A$3:$BM$502,39)</f>
        <v>0</v>
      </c>
      <c r="F215" s="42"/>
      <c r="G215" s="40">
        <f t="shared" si="6"/>
        <v>0</v>
      </c>
    </row>
    <row r="216" spans="1:15" ht="28.5" customHeight="1" x14ac:dyDescent="0.15">
      <c r="A216" s="35">
        <v>207</v>
      </c>
      <c r="B216" s="51">
        <f>VLOOKUP(A216,BI実計情報!$A$3:$BM$502,37)</f>
        <v>0</v>
      </c>
      <c r="C216" s="38">
        <f>VLOOKUP($A216,BI実計情報!$A$3:$BM$502,38)</f>
        <v>0</v>
      </c>
      <c r="D216" s="37">
        <f>VLOOKUP($A216,BI実計情報!$A$3:$BM$502,44)</f>
        <v>0</v>
      </c>
      <c r="E216" s="39">
        <f>VLOOKUP($A216,BI実計情報!$A$3:$BM$502,39)</f>
        <v>0</v>
      </c>
      <c r="F216" s="42"/>
      <c r="G216" s="40">
        <f t="shared" si="6"/>
        <v>0</v>
      </c>
    </row>
    <row r="217" spans="1:15" ht="28.5" customHeight="1" x14ac:dyDescent="0.15">
      <c r="A217" s="35">
        <v>208</v>
      </c>
      <c r="B217" s="51">
        <f>VLOOKUP(A217,BI実計情報!$A$3:$BM$502,37)</f>
        <v>0</v>
      </c>
      <c r="C217" s="38">
        <f>VLOOKUP($A217,BI実計情報!$A$3:$BM$502,38)</f>
        <v>0</v>
      </c>
      <c r="D217" s="37">
        <f>VLOOKUP($A217,BI実計情報!$A$3:$BM$502,44)</f>
        <v>0</v>
      </c>
      <c r="E217" s="39">
        <f>VLOOKUP($A217,BI実計情報!$A$3:$BM$502,39)</f>
        <v>0</v>
      </c>
      <c r="F217" s="42"/>
      <c r="G217" s="40">
        <f t="shared" si="6"/>
        <v>0</v>
      </c>
    </row>
    <row r="218" spans="1:15" ht="28.5" customHeight="1" x14ac:dyDescent="0.15">
      <c r="A218" s="35">
        <v>209</v>
      </c>
      <c r="B218" s="51">
        <f>VLOOKUP(A218,BI実計情報!$A$3:$BM$502,37)</f>
        <v>0</v>
      </c>
      <c r="C218" s="38">
        <f>VLOOKUP($A218,BI実計情報!$A$3:$BM$502,38)</f>
        <v>0</v>
      </c>
      <c r="D218" s="37">
        <f>VLOOKUP($A218,BI実計情報!$A$3:$BM$502,44)</f>
        <v>0</v>
      </c>
      <c r="E218" s="39">
        <f>VLOOKUP($A218,BI実計情報!$A$3:$BM$502,39)</f>
        <v>0</v>
      </c>
      <c r="F218" s="42"/>
      <c r="G218" s="40">
        <f t="shared" si="6"/>
        <v>0</v>
      </c>
    </row>
    <row r="219" spans="1:15" ht="28.5" customHeight="1" x14ac:dyDescent="0.15">
      <c r="A219" s="35">
        <v>210</v>
      </c>
      <c r="B219" s="51">
        <f>VLOOKUP(A219,BI実計情報!$A$3:$BM$502,37)</f>
        <v>0</v>
      </c>
      <c r="C219" s="38">
        <f>VLOOKUP($A219,BI実計情報!$A$3:$BM$502,38)</f>
        <v>0</v>
      </c>
      <c r="D219" s="37">
        <f>VLOOKUP($A219,BI実計情報!$A$3:$BM$502,44)</f>
        <v>0</v>
      </c>
      <c r="E219" s="39">
        <f>VLOOKUP($A219,BI実計情報!$A$3:$BM$502,39)</f>
        <v>0</v>
      </c>
      <c r="F219" s="42"/>
      <c r="G219" s="40">
        <f t="shared" si="6"/>
        <v>0</v>
      </c>
    </row>
    <row r="220" spans="1:15" ht="28.5" customHeight="1" x14ac:dyDescent="0.15">
      <c r="A220" s="35">
        <v>211</v>
      </c>
      <c r="B220" s="51">
        <f>VLOOKUP(A220,BI実計情報!$A$3:$BM$502,37)</f>
        <v>0</v>
      </c>
      <c r="C220" s="38">
        <f>VLOOKUP($A220,BI実計情報!$A$3:$BM$502,38)</f>
        <v>0</v>
      </c>
      <c r="D220" s="37">
        <f>VLOOKUP($A220,BI実計情報!$A$3:$BM$502,44)</f>
        <v>0</v>
      </c>
      <c r="E220" s="39">
        <f>VLOOKUP($A220,BI実計情報!$A$3:$BM$502,39)</f>
        <v>0</v>
      </c>
      <c r="F220" s="42"/>
      <c r="G220" s="40">
        <f t="shared" si="6"/>
        <v>0</v>
      </c>
    </row>
    <row r="221" spans="1:15" ht="28.5" customHeight="1" x14ac:dyDescent="0.15">
      <c r="A221" s="35">
        <v>212</v>
      </c>
      <c r="B221" s="51">
        <f>VLOOKUP(A221,BI実計情報!$A$3:$BM$502,37)</f>
        <v>0</v>
      </c>
      <c r="C221" s="38">
        <f>VLOOKUP($A221,BI実計情報!$A$3:$BM$502,38)</f>
        <v>0</v>
      </c>
      <c r="D221" s="37">
        <f>VLOOKUP($A221,BI実計情報!$A$3:$BM$502,44)</f>
        <v>0</v>
      </c>
      <c r="E221" s="39">
        <f>VLOOKUP($A221,BI実計情報!$A$3:$BM$502,39)</f>
        <v>0</v>
      </c>
      <c r="F221" s="42"/>
      <c r="G221" s="40">
        <f t="shared" si="6"/>
        <v>0</v>
      </c>
    </row>
    <row r="222" spans="1:15" ht="28.5" customHeight="1" x14ac:dyDescent="0.15">
      <c r="A222" s="35">
        <v>213</v>
      </c>
      <c r="B222" s="51">
        <f>VLOOKUP(A222,BI実計情報!$A$3:$BM$502,37)</f>
        <v>0</v>
      </c>
      <c r="C222" s="38">
        <f>VLOOKUP($A222,BI実計情報!$A$3:$BM$502,38)</f>
        <v>0</v>
      </c>
      <c r="D222" s="37">
        <f>VLOOKUP($A222,BI実計情報!$A$3:$BM$502,44)</f>
        <v>0</v>
      </c>
      <c r="E222" s="39">
        <f>VLOOKUP($A222,BI実計情報!$A$3:$BM$502,39)</f>
        <v>0</v>
      </c>
      <c r="F222" s="42"/>
      <c r="G222" s="40">
        <f t="shared" si="6"/>
        <v>0</v>
      </c>
    </row>
    <row r="223" spans="1:15" ht="28.5" customHeight="1" x14ac:dyDescent="0.15">
      <c r="A223" s="35">
        <v>214</v>
      </c>
      <c r="B223" s="51">
        <f>VLOOKUP(A223,BI実計情報!$A$3:$BM$502,37)</f>
        <v>0</v>
      </c>
      <c r="C223" s="38">
        <f>VLOOKUP($A223,BI実計情報!$A$3:$BM$502,38)</f>
        <v>0</v>
      </c>
      <c r="D223" s="37">
        <f>VLOOKUP($A223,BI実計情報!$A$3:$BM$502,44)</f>
        <v>0</v>
      </c>
      <c r="E223" s="39">
        <f>VLOOKUP($A223,BI実計情報!$A$3:$BM$502,39)</f>
        <v>0</v>
      </c>
      <c r="F223" s="42"/>
      <c r="G223" s="40">
        <f t="shared" si="6"/>
        <v>0</v>
      </c>
    </row>
    <row r="224" spans="1:15" ht="28.5" customHeight="1" x14ac:dyDescent="0.15">
      <c r="A224" s="35">
        <v>215</v>
      </c>
      <c r="B224" s="51">
        <f>VLOOKUP(A224,BI実計情報!$A$3:$BM$502,37)</f>
        <v>0</v>
      </c>
      <c r="C224" s="38">
        <f>VLOOKUP($A224,BI実計情報!$A$3:$BM$502,38)</f>
        <v>0</v>
      </c>
      <c r="D224" s="37">
        <f>VLOOKUP($A224,BI実計情報!$A$3:$BM$502,44)</f>
        <v>0</v>
      </c>
      <c r="E224" s="39">
        <f>VLOOKUP($A224,BI実計情報!$A$3:$BM$502,39)</f>
        <v>0</v>
      </c>
      <c r="F224" s="42"/>
      <c r="G224" s="40">
        <f t="shared" si="6"/>
        <v>0</v>
      </c>
    </row>
    <row r="225" spans="1:15" ht="28.5" customHeight="1" x14ac:dyDescent="0.15">
      <c r="A225" s="35">
        <v>216</v>
      </c>
      <c r="B225" s="51">
        <f>VLOOKUP(A225,BI実計情報!$A$3:$BM$502,37)</f>
        <v>0</v>
      </c>
      <c r="C225" s="38">
        <f>VLOOKUP($A225,BI実計情報!$A$3:$BM$502,38)</f>
        <v>0</v>
      </c>
      <c r="D225" s="37">
        <f>VLOOKUP($A225,BI実計情報!$A$3:$BM$502,44)</f>
        <v>0</v>
      </c>
      <c r="E225" s="39">
        <f>VLOOKUP($A225,BI実計情報!$A$3:$BM$502,39)</f>
        <v>0</v>
      </c>
      <c r="F225" s="42"/>
      <c r="G225" s="40">
        <f t="shared" si="6"/>
        <v>0</v>
      </c>
    </row>
    <row r="226" spans="1:15" ht="28.5" customHeight="1" x14ac:dyDescent="0.15">
      <c r="A226" s="35">
        <v>217</v>
      </c>
      <c r="B226" s="51">
        <f>VLOOKUP(A226,BI実計情報!$A$3:$BM$502,37)</f>
        <v>0</v>
      </c>
      <c r="C226" s="38">
        <f>VLOOKUP($A226,BI実計情報!$A$3:$BM$502,38)</f>
        <v>0</v>
      </c>
      <c r="D226" s="37">
        <f>VLOOKUP($A226,BI実計情報!$A$3:$BM$502,44)</f>
        <v>0</v>
      </c>
      <c r="E226" s="39">
        <f>VLOOKUP($A226,BI実計情報!$A$3:$BM$502,39)</f>
        <v>0</v>
      </c>
      <c r="F226" s="42"/>
      <c r="G226" s="40">
        <f t="shared" si="6"/>
        <v>0</v>
      </c>
    </row>
    <row r="227" spans="1:15" ht="28.5" customHeight="1" x14ac:dyDescent="0.15">
      <c r="A227" s="35">
        <v>218</v>
      </c>
      <c r="B227" s="51">
        <f>VLOOKUP(A227,BI実計情報!$A$3:$BM$502,37)</f>
        <v>0</v>
      </c>
      <c r="C227" s="38">
        <f>VLOOKUP($A227,BI実計情報!$A$3:$BM$502,38)</f>
        <v>0</v>
      </c>
      <c r="D227" s="37">
        <f>VLOOKUP($A227,BI実計情報!$A$3:$BM$502,44)</f>
        <v>0</v>
      </c>
      <c r="E227" s="39">
        <f>VLOOKUP($A227,BI実計情報!$A$3:$BM$502,39)</f>
        <v>0</v>
      </c>
      <c r="F227" s="42"/>
      <c r="G227" s="40">
        <f t="shared" si="6"/>
        <v>0</v>
      </c>
    </row>
    <row r="228" spans="1:15" ht="28.5" customHeight="1" x14ac:dyDescent="0.15">
      <c r="A228" s="35">
        <v>219</v>
      </c>
      <c r="B228" s="51">
        <f>VLOOKUP(A228,BI実計情報!$A$3:$BM$502,37)</f>
        <v>0</v>
      </c>
      <c r="C228" s="38">
        <f>VLOOKUP($A228,BI実計情報!$A$3:$BM$502,38)</f>
        <v>0</v>
      </c>
      <c r="D228" s="37">
        <f>VLOOKUP($A228,BI実計情報!$A$3:$BM$502,44)</f>
        <v>0</v>
      </c>
      <c r="E228" s="39">
        <f>VLOOKUP($A228,BI実計情報!$A$3:$BM$502,39)</f>
        <v>0</v>
      </c>
      <c r="F228" s="42"/>
      <c r="G228" s="40">
        <f t="shared" si="6"/>
        <v>0</v>
      </c>
    </row>
    <row r="229" spans="1:15" ht="28.5" customHeight="1" x14ac:dyDescent="0.15">
      <c r="A229" s="35">
        <v>220</v>
      </c>
      <c r="B229" s="51">
        <f>VLOOKUP(A229,BI実計情報!$A$3:$BM$502,37)</f>
        <v>0</v>
      </c>
      <c r="C229" s="38">
        <f>VLOOKUP($A229,BI実計情報!$A$3:$BM$502,38)</f>
        <v>0</v>
      </c>
      <c r="D229" s="37">
        <f>VLOOKUP($A229,BI実計情報!$A$3:$BM$502,44)</f>
        <v>0</v>
      </c>
      <c r="E229" s="39">
        <f>VLOOKUP($A229,BI実計情報!$A$3:$BM$502,39)</f>
        <v>0</v>
      </c>
      <c r="F229" s="42"/>
      <c r="G229" s="40">
        <f t="shared" si="6"/>
        <v>0</v>
      </c>
    </row>
    <row r="230" spans="1:15" ht="28.5" customHeight="1" x14ac:dyDescent="0.15">
      <c r="A230" s="35">
        <v>221</v>
      </c>
      <c r="B230" s="51">
        <f>VLOOKUP(A230,BI実計情報!$A$3:$BM$502,37)</f>
        <v>0</v>
      </c>
      <c r="C230" s="38">
        <f>VLOOKUP($A230,BI実計情報!$A$3:$BM$502,38)</f>
        <v>0</v>
      </c>
      <c r="D230" s="37">
        <f>VLOOKUP($A230,BI実計情報!$A$3:$BM$502,44)</f>
        <v>0</v>
      </c>
      <c r="E230" s="39">
        <f>VLOOKUP($A230,BI実計情報!$A$3:$BM$502,39)</f>
        <v>0</v>
      </c>
      <c r="F230" s="42"/>
      <c r="G230" s="40">
        <f t="shared" si="6"/>
        <v>0</v>
      </c>
    </row>
    <row r="231" spans="1:15" ht="28.5" customHeight="1" x14ac:dyDescent="0.15">
      <c r="A231" s="35">
        <v>222</v>
      </c>
      <c r="B231" s="51">
        <f>VLOOKUP(A231,BI実計情報!$A$3:$BM$502,37)</f>
        <v>0</v>
      </c>
      <c r="C231" s="38">
        <f>VLOOKUP($A231,BI実計情報!$A$3:$BM$502,38)</f>
        <v>0</v>
      </c>
      <c r="D231" s="37">
        <f>VLOOKUP($A231,BI実計情報!$A$3:$BM$502,44)</f>
        <v>0</v>
      </c>
      <c r="E231" s="39">
        <f>VLOOKUP($A231,BI実計情報!$A$3:$BM$502,39)</f>
        <v>0</v>
      </c>
      <c r="F231" s="42"/>
      <c r="G231" s="40">
        <f t="shared" si="6"/>
        <v>0</v>
      </c>
    </row>
    <row r="232" spans="1:15" ht="28.5" customHeight="1" x14ac:dyDescent="0.15">
      <c r="A232" s="35">
        <v>223</v>
      </c>
      <c r="B232" s="51">
        <f>VLOOKUP(A232,BI実計情報!$A$3:$BM$502,37)</f>
        <v>0</v>
      </c>
      <c r="C232" s="38">
        <f>VLOOKUP($A232,BI実計情報!$A$3:$BM$502,38)</f>
        <v>0</v>
      </c>
      <c r="D232" s="37">
        <f>VLOOKUP($A232,BI実計情報!$A$3:$BM$502,44)</f>
        <v>0</v>
      </c>
      <c r="E232" s="39">
        <f>VLOOKUP($A232,BI実計情報!$A$3:$BM$502,39)</f>
        <v>0</v>
      </c>
      <c r="F232" s="42"/>
      <c r="G232" s="40">
        <f t="shared" si="6"/>
        <v>0</v>
      </c>
    </row>
    <row r="233" spans="1:15" ht="28.5" customHeight="1" x14ac:dyDescent="0.15">
      <c r="A233" s="35">
        <v>224</v>
      </c>
      <c r="B233" s="51">
        <f>VLOOKUP(A233,BI実計情報!$A$3:$BM$502,37)</f>
        <v>0</v>
      </c>
      <c r="C233" s="38">
        <f>VLOOKUP($A233,BI実計情報!$A$3:$BM$502,38)</f>
        <v>0</v>
      </c>
      <c r="D233" s="37">
        <f>VLOOKUP($A233,BI実計情報!$A$3:$BM$502,44)</f>
        <v>0</v>
      </c>
      <c r="E233" s="39">
        <f>VLOOKUP($A233,BI実計情報!$A$3:$BM$502,39)</f>
        <v>0</v>
      </c>
      <c r="F233" s="42"/>
      <c r="G233" s="40">
        <f t="shared" si="6"/>
        <v>0</v>
      </c>
    </row>
    <row r="234" spans="1:15" ht="28.5" customHeight="1" x14ac:dyDescent="0.15">
      <c r="A234" s="35">
        <v>225</v>
      </c>
      <c r="B234" s="51">
        <f>VLOOKUP(A234,BI実計情報!$A$3:$BM$502,37)</f>
        <v>0</v>
      </c>
      <c r="C234" s="38">
        <f>VLOOKUP($A234,BI実計情報!$A$3:$BM$502,38)</f>
        <v>0</v>
      </c>
      <c r="D234" s="37">
        <f>VLOOKUP($A234,BI実計情報!$A$3:$BM$502,44)</f>
        <v>0</v>
      </c>
      <c r="E234" s="39">
        <f>VLOOKUP($A234,BI実計情報!$A$3:$BM$502,39)</f>
        <v>0</v>
      </c>
      <c r="F234" s="42"/>
      <c r="G234" s="40">
        <f t="shared" si="6"/>
        <v>0</v>
      </c>
    </row>
    <row r="235" spans="1:15" s="31" customFormat="1" ht="28.5" customHeight="1" x14ac:dyDescent="0.15">
      <c r="A235" s="35"/>
      <c r="B235" s="51"/>
      <c r="C235" s="38"/>
      <c r="D235" s="37"/>
      <c r="E235" s="39"/>
      <c r="F235" s="42" t="s">
        <v>43</v>
      </c>
      <c r="G235" s="40">
        <f>SUM(G210:G234)</f>
        <v>0</v>
      </c>
      <c r="I235" s="36"/>
      <c r="J235" s="36"/>
      <c r="K235" s="36"/>
      <c r="L235" s="36"/>
      <c r="M235" s="36"/>
      <c r="N235" s="36"/>
      <c r="O235" s="36"/>
    </row>
    <row r="236" spans="1:15" ht="28.5" customHeight="1" x14ac:dyDescent="0.15">
      <c r="A236" s="35">
        <v>226</v>
      </c>
      <c r="B236" s="51">
        <f>VLOOKUP(A236,BI実計情報!$A$3:$BM$502,37)</f>
        <v>0</v>
      </c>
      <c r="C236" s="38">
        <f>VLOOKUP($A236,BI実計情報!$A$3:$BM$502,38)</f>
        <v>0</v>
      </c>
      <c r="D236" s="37">
        <f>VLOOKUP($A236,BI実計情報!$A$3:$BM$502,44)</f>
        <v>0</v>
      </c>
      <c r="E236" s="39">
        <f>VLOOKUP($A236,BI実計情報!$A$3:$BM$502,39)</f>
        <v>0</v>
      </c>
      <c r="F236" s="42"/>
      <c r="G236" s="40">
        <f>E236*F236</f>
        <v>0</v>
      </c>
    </row>
    <row r="237" spans="1:15" ht="28.5" customHeight="1" x14ac:dyDescent="0.15">
      <c r="A237" s="35">
        <v>227</v>
      </c>
      <c r="B237" s="51">
        <f>VLOOKUP(A237,BI実計情報!$A$3:$BM$502,37)</f>
        <v>0</v>
      </c>
      <c r="C237" s="38">
        <f>VLOOKUP($A237,BI実計情報!$A$3:$BM$502,38)</f>
        <v>0</v>
      </c>
      <c r="D237" s="37">
        <f>VLOOKUP($A237,BI実計情報!$A$3:$BM$502,44)</f>
        <v>0</v>
      </c>
      <c r="E237" s="39">
        <f>VLOOKUP($A237,BI実計情報!$A$3:$BM$502,39)</f>
        <v>0</v>
      </c>
      <c r="F237" s="42"/>
      <c r="G237" s="40">
        <f t="shared" ref="G237:G260" si="7">E237*F237</f>
        <v>0</v>
      </c>
    </row>
    <row r="238" spans="1:15" ht="28.5" customHeight="1" x14ac:dyDescent="0.15">
      <c r="A238" s="35">
        <v>228</v>
      </c>
      <c r="B238" s="51">
        <f>VLOOKUP(A238,BI実計情報!$A$3:$BM$502,37)</f>
        <v>0</v>
      </c>
      <c r="C238" s="38">
        <f>VLOOKUP($A238,BI実計情報!$A$3:$BM$502,38)</f>
        <v>0</v>
      </c>
      <c r="D238" s="37">
        <f>VLOOKUP($A238,BI実計情報!$A$3:$BM$502,44)</f>
        <v>0</v>
      </c>
      <c r="E238" s="39">
        <f>VLOOKUP($A238,BI実計情報!$A$3:$BM$502,39)</f>
        <v>0</v>
      </c>
      <c r="F238" s="42"/>
      <c r="G238" s="40">
        <f t="shared" si="7"/>
        <v>0</v>
      </c>
    </row>
    <row r="239" spans="1:15" ht="28.5" customHeight="1" x14ac:dyDescent="0.15">
      <c r="A239" s="35">
        <v>229</v>
      </c>
      <c r="B239" s="51">
        <f>VLOOKUP(A239,BI実計情報!$A$3:$BM$502,37)</f>
        <v>0</v>
      </c>
      <c r="C239" s="38">
        <f>VLOOKUP($A239,BI実計情報!$A$3:$BM$502,38)</f>
        <v>0</v>
      </c>
      <c r="D239" s="37">
        <f>VLOOKUP($A239,BI実計情報!$A$3:$BM$502,44)</f>
        <v>0</v>
      </c>
      <c r="E239" s="39">
        <f>VLOOKUP($A239,BI実計情報!$A$3:$BM$502,39)</f>
        <v>0</v>
      </c>
      <c r="F239" s="42"/>
      <c r="G239" s="40">
        <f t="shared" si="7"/>
        <v>0</v>
      </c>
    </row>
    <row r="240" spans="1:15" ht="28.5" customHeight="1" x14ac:dyDescent="0.15">
      <c r="A240" s="35">
        <v>230</v>
      </c>
      <c r="B240" s="51">
        <f>VLOOKUP(A240,BI実計情報!$A$3:$BM$502,37)</f>
        <v>0</v>
      </c>
      <c r="C240" s="38">
        <f>VLOOKUP($A240,BI実計情報!$A$3:$BM$502,38)</f>
        <v>0</v>
      </c>
      <c r="D240" s="37">
        <f>VLOOKUP($A240,BI実計情報!$A$3:$BM$502,44)</f>
        <v>0</v>
      </c>
      <c r="E240" s="39">
        <f>VLOOKUP($A240,BI実計情報!$A$3:$BM$502,39)</f>
        <v>0</v>
      </c>
      <c r="F240" s="42"/>
      <c r="G240" s="40">
        <f t="shared" si="7"/>
        <v>0</v>
      </c>
    </row>
    <row r="241" spans="1:7" ht="28.5" customHeight="1" x14ac:dyDescent="0.15">
      <c r="A241" s="35">
        <v>231</v>
      </c>
      <c r="B241" s="51">
        <f>VLOOKUP(A241,BI実計情報!$A$3:$BM$502,37)</f>
        <v>0</v>
      </c>
      <c r="C241" s="38">
        <f>VLOOKUP($A241,BI実計情報!$A$3:$BM$502,38)</f>
        <v>0</v>
      </c>
      <c r="D241" s="37">
        <f>VLOOKUP($A241,BI実計情報!$A$3:$BM$502,44)</f>
        <v>0</v>
      </c>
      <c r="E241" s="39">
        <f>VLOOKUP($A241,BI実計情報!$A$3:$BM$502,39)</f>
        <v>0</v>
      </c>
      <c r="F241" s="42"/>
      <c r="G241" s="40">
        <f t="shared" si="7"/>
        <v>0</v>
      </c>
    </row>
    <row r="242" spans="1:7" ht="28.5" customHeight="1" x14ac:dyDescent="0.15">
      <c r="A242" s="35">
        <v>232</v>
      </c>
      <c r="B242" s="51">
        <f>VLOOKUP(A242,BI実計情報!$A$3:$BM$502,37)</f>
        <v>0</v>
      </c>
      <c r="C242" s="38">
        <f>VLOOKUP($A242,BI実計情報!$A$3:$BM$502,38)</f>
        <v>0</v>
      </c>
      <c r="D242" s="37">
        <f>VLOOKUP($A242,BI実計情報!$A$3:$BM$502,44)</f>
        <v>0</v>
      </c>
      <c r="E242" s="39">
        <f>VLOOKUP($A242,BI実計情報!$A$3:$BM$502,39)</f>
        <v>0</v>
      </c>
      <c r="F242" s="42"/>
      <c r="G242" s="40">
        <f t="shared" si="7"/>
        <v>0</v>
      </c>
    </row>
    <row r="243" spans="1:7" ht="28.5" customHeight="1" x14ac:dyDescent="0.15">
      <c r="A243" s="35">
        <v>233</v>
      </c>
      <c r="B243" s="51">
        <f>VLOOKUP(A243,BI実計情報!$A$3:$BM$502,37)</f>
        <v>0</v>
      </c>
      <c r="C243" s="38">
        <f>VLOOKUP($A243,BI実計情報!$A$3:$BM$502,38)</f>
        <v>0</v>
      </c>
      <c r="D243" s="37">
        <f>VLOOKUP($A243,BI実計情報!$A$3:$BM$502,44)</f>
        <v>0</v>
      </c>
      <c r="E243" s="39">
        <f>VLOOKUP($A243,BI実計情報!$A$3:$BM$502,39)</f>
        <v>0</v>
      </c>
      <c r="F243" s="42"/>
      <c r="G243" s="40">
        <f t="shared" si="7"/>
        <v>0</v>
      </c>
    </row>
    <row r="244" spans="1:7" ht="28.5" customHeight="1" x14ac:dyDescent="0.15">
      <c r="A244" s="35">
        <v>234</v>
      </c>
      <c r="B244" s="51">
        <f>VLOOKUP(A244,BI実計情報!$A$3:$BM$502,37)</f>
        <v>0</v>
      </c>
      <c r="C244" s="38">
        <f>VLOOKUP($A244,BI実計情報!$A$3:$BM$502,38)</f>
        <v>0</v>
      </c>
      <c r="D244" s="37">
        <f>VLOOKUP($A244,BI実計情報!$A$3:$BM$502,44)</f>
        <v>0</v>
      </c>
      <c r="E244" s="39">
        <f>VLOOKUP($A244,BI実計情報!$A$3:$BM$502,39)</f>
        <v>0</v>
      </c>
      <c r="F244" s="42"/>
      <c r="G244" s="40">
        <f t="shared" si="7"/>
        <v>0</v>
      </c>
    </row>
    <row r="245" spans="1:7" ht="28.5" customHeight="1" x14ac:dyDescent="0.15">
      <c r="A245" s="35">
        <v>235</v>
      </c>
      <c r="B245" s="51">
        <f>VLOOKUP(A245,BI実計情報!$A$3:$BM$502,37)</f>
        <v>0</v>
      </c>
      <c r="C245" s="38">
        <f>VLOOKUP($A245,BI実計情報!$A$3:$BM$502,38)</f>
        <v>0</v>
      </c>
      <c r="D245" s="37">
        <f>VLOOKUP($A245,BI実計情報!$A$3:$BM$502,44)</f>
        <v>0</v>
      </c>
      <c r="E245" s="39">
        <f>VLOOKUP($A245,BI実計情報!$A$3:$BM$502,39)</f>
        <v>0</v>
      </c>
      <c r="F245" s="42"/>
      <c r="G245" s="40">
        <f t="shared" si="7"/>
        <v>0</v>
      </c>
    </row>
    <row r="246" spans="1:7" ht="28.5" customHeight="1" x14ac:dyDescent="0.15">
      <c r="A246" s="35">
        <v>236</v>
      </c>
      <c r="B246" s="51">
        <f>VLOOKUP(A246,BI実計情報!$A$3:$BM$502,37)</f>
        <v>0</v>
      </c>
      <c r="C246" s="38">
        <f>VLOOKUP($A246,BI実計情報!$A$3:$BM$502,38)</f>
        <v>0</v>
      </c>
      <c r="D246" s="37">
        <f>VLOOKUP($A246,BI実計情報!$A$3:$BM$502,44)</f>
        <v>0</v>
      </c>
      <c r="E246" s="39">
        <f>VLOOKUP($A246,BI実計情報!$A$3:$BM$502,39)</f>
        <v>0</v>
      </c>
      <c r="F246" s="42"/>
      <c r="G246" s="40">
        <f t="shared" si="7"/>
        <v>0</v>
      </c>
    </row>
    <row r="247" spans="1:7" ht="28.5" customHeight="1" x14ac:dyDescent="0.15">
      <c r="A247" s="35">
        <v>237</v>
      </c>
      <c r="B247" s="51">
        <f>VLOOKUP(A247,BI実計情報!$A$3:$BM$502,37)</f>
        <v>0</v>
      </c>
      <c r="C247" s="38">
        <f>VLOOKUP($A247,BI実計情報!$A$3:$BM$502,38)</f>
        <v>0</v>
      </c>
      <c r="D247" s="37">
        <f>VLOOKUP($A247,BI実計情報!$A$3:$BM$502,44)</f>
        <v>0</v>
      </c>
      <c r="E247" s="39">
        <f>VLOOKUP($A247,BI実計情報!$A$3:$BM$502,39)</f>
        <v>0</v>
      </c>
      <c r="F247" s="42"/>
      <c r="G247" s="40">
        <f t="shared" si="7"/>
        <v>0</v>
      </c>
    </row>
    <row r="248" spans="1:7" ht="28.5" customHeight="1" x14ac:dyDescent="0.15">
      <c r="A248" s="35">
        <v>238</v>
      </c>
      <c r="B248" s="51">
        <f>VLOOKUP(A248,BI実計情報!$A$3:$BM$502,37)</f>
        <v>0</v>
      </c>
      <c r="C248" s="38">
        <f>VLOOKUP($A248,BI実計情報!$A$3:$BM$502,38)</f>
        <v>0</v>
      </c>
      <c r="D248" s="37">
        <f>VLOOKUP($A248,BI実計情報!$A$3:$BM$502,44)</f>
        <v>0</v>
      </c>
      <c r="E248" s="39">
        <f>VLOOKUP($A248,BI実計情報!$A$3:$BM$502,39)</f>
        <v>0</v>
      </c>
      <c r="F248" s="42"/>
      <c r="G248" s="40">
        <f t="shared" si="7"/>
        <v>0</v>
      </c>
    </row>
    <row r="249" spans="1:7" ht="28.5" customHeight="1" x14ac:dyDescent="0.15">
      <c r="A249" s="35">
        <v>239</v>
      </c>
      <c r="B249" s="51">
        <f>VLOOKUP(A249,BI実計情報!$A$3:$BM$502,37)</f>
        <v>0</v>
      </c>
      <c r="C249" s="38">
        <f>VLOOKUP($A249,BI実計情報!$A$3:$BM$502,38)</f>
        <v>0</v>
      </c>
      <c r="D249" s="37">
        <f>VLOOKUP($A249,BI実計情報!$A$3:$BM$502,44)</f>
        <v>0</v>
      </c>
      <c r="E249" s="39">
        <f>VLOOKUP($A249,BI実計情報!$A$3:$BM$502,39)</f>
        <v>0</v>
      </c>
      <c r="F249" s="42"/>
      <c r="G249" s="40">
        <f t="shared" si="7"/>
        <v>0</v>
      </c>
    </row>
    <row r="250" spans="1:7" ht="28.5" customHeight="1" x14ac:dyDescent="0.15">
      <c r="A250" s="35">
        <v>240</v>
      </c>
      <c r="B250" s="51">
        <f>VLOOKUP(A250,BI実計情報!$A$3:$BM$502,37)</f>
        <v>0</v>
      </c>
      <c r="C250" s="38">
        <f>VLOOKUP($A250,BI実計情報!$A$3:$BM$502,38)</f>
        <v>0</v>
      </c>
      <c r="D250" s="37">
        <f>VLOOKUP($A250,BI実計情報!$A$3:$BM$502,44)</f>
        <v>0</v>
      </c>
      <c r="E250" s="39">
        <f>VLOOKUP($A250,BI実計情報!$A$3:$BM$502,39)</f>
        <v>0</v>
      </c>
      <c r="F250" s="42"/>
      <c r="G250" s="40">
        <f t="shared" si="7"/>
        <v>0</v>
      </c>
    </row>
    <row r="251" spans="1:7" ht="28.5" customHeight="1" x14ac:dyDescent="0.15">
      <c r="A251" s="35">
        <v>241</v>
      </c>
      <c r="B251" s="51">
        <f>VLOOKUP(A251,BI実計情報!$A$3:$BM$502,37)</f>
        <v>0</v>
      </c>
      <c r="C251" s="38">
        <f>VLOOKUP($A251,BI実計情報!$A$3:$BM$502,38)</f>
        <v>0</v>
      </c>
      <c r="D251" s="37">
        <f>VLOOKUP($A251,BI実計情報!$A$3:$BM$502,44)</f>
        <v>0</v>
      </c>
      <c r="E251" s="39">
        <f>VLOOKUP($A251,BI実計情報!$A$3:$BM$502,39)</f>
        <v>0</v>
      </c>
      <c r="F251" s="42"/>
      <c r="G251" s="40">
        <f t="shared" si="7"/>
        <v>0</v>
      </c>
    </row>
    <row r="252" spans="1:7" ht="28.5" customHeight="1" x14ac:dyDescent="0.15">
      <c r="A252" s="35">
        <v>242</v>
      </c>
      <c r="B252" s="51">
        <f>VLOOKUP(A252,BI実計情報!$A$3:$BM$502,37)</f>
        <v>0</v>
      </c>
      <c r="C252" s="38">
        <f>VLOOKUP($A252,BI実計情報!$A$3:$BM$502,38)</f>
        <v>0</v>
      </c>
      <c r="D252" s="37">
        <f>VLOOKUP($A252,BI実計情報!$A$3:$BM$502,44)</f>
        <v>0</v>
      </c>
      <c r="E252" s="39">
        <f>VLOOKUP($A252,BI実計情報!$A$3:$BM$502,39)</f>
        <v>0</v>
      </c>
      <c r="F252" s="42"/>
      <c r="G252" s="40">
        <f t="shared" si="7"/>
        <v>0</v>
      </c>
    </row>
    <row r="253" spans="1:7" ht="28.5" customHeight="1" x14ac:dyDescent="0.15">
      <c r="A253" s="35">
        <v>243</v>
      </c>
      <c r="B253" s="51">
        <f>VLOOKUP(A253,BI実計情報!$A$3:$BM$502,37)</f>
        <v>0</v>
      </c>
      <c r="C253" s="38">
        <f>VLOOKUP($A253,BI実計情報!$A$3:$BM$502,38)</f>
        <v>0</v>
      </c>
      <c r="D253" s="37">
        <f>VLOOKUP($A253,BI実計情報!$A$3:$BM$502,44)</f>
        <v>0</v>
      </c>
      <c r="E253" s="39">
        <f>VLOOKUP($A253,BI実計情報!$A$3:$BM$502,39)</f>
        <v>0</v>
      </c>
      <c r="F253" s="42"/>
      <c r="G253" s="40">
        <f t="shared" si="7"/>
        <v>0</v>
      </c>
    </row>
    <row r="254" spans="1:7" ht="28.5" customHeight="1" x14ac:dyDescent="0.15">
      <c r="A254" s="35">
        <v>244</v>
      </c>
      <c r="B254" s="51">
        <f>VLOOKUP(A254,BI実計情報!$A$3:$BM$502,37)</f>
        <v>0</v>
      </c>
      <c r="C254" s="38">
        <f>VLOOKUP($A254,BI実計情報!$A$3:$BM$502,38)</f>
        <v>0</v>
      </c>
      <c r="D254" s="37">
        <f>VLOOKUP($A254,BI実計情報!$A$3:$BM$502,44)</f>
        <v>0</v>
      </c>
      <c r="E254" s="39">
        <f>VLOOKUP($A254,BI実計情報!$A$3:$BM$502,39)</f>
        <v>0</v>
      </c>
      <c r="F254" s="42"/>
      <c r="G254" s="40">
        <f t="shared" si="7"/>
        <v>0</v>
      </c>
    </row>
    <row r="255" spans="1:7" ht="28.5" customHeight="1" x14ac:dyDescent="0.15">
      <c r="A255" s="35">
        <v>245</v>
      </c>
      <c r="B255" s="51">
        <f>VLOOKUP(A255,BI実計情報!$A$3:$BM$502,37)</f>
        <v>0</v>
      </c>
      <c r="C255" s="38">
        <f>VLOOKUP($A255,BI実計情報!$A$3:$BM$502,38)</f>
        <v>0</v>
      </c>
      <c r="D255" s="37">
        <f>VLOOKUP($A255,BI実計情報!$A$3:$BM$502,44)</f>
        <v>0</v>
      </c>
      <c r="E255" s="39">
        <f>VLOOKUP($A255,BI実計情報!$A$3:$BM$502,39)</f>
        <v>0</v>
      </c>
      <c r="F255" s="42"/>
      <c r="G255" s="40">
        <f t="shared" si="7"/>
        <v>0</v>
      </c>
    </row>
    <row r="256" spans="1:7" ht="28.5" customHeight="1" x14ac:dyDescent="0.15">
      <c r="A256" s="35">
        <v>246</v>
      </c>
      <c r="B256" s="51">
        <f>VLOOKUP(A256,BI実計情報!$A$3:$BM$502,37)</f>
        <v>0</v>
      </c>
      <c r="C256" s="38">
        <f>VLOOKUP($A256,BI実計情報!$A$3:$BM$502,38)</f>
        <v>0</v>
      </c>
      <c r="D256" s="37">
        <f>VLOOKUP($A256,BI実計情報!$A$3:$BM$502,44)</f>
        <v>0</v>
      </c>
      <c r="E256" s="39">
        <f>VLOOKUP($A256,BI実計情報!$A$3:$BM$502,39)</f>
        <v>0</v>
      </c>
      <c r="F256" s="42"/>
      <c r="G256" s="40">
        <f t="shared" si="7"/>
        <v>0</v>
      </c>
    </row>
    <row r="257" spans="1:15" ht="28.5" customHeight="1" x14ac:dyDescent="0.15">
      <c r="A257" s="35">
        <v>247</v>
      </c>
      <c r="B257" s="51">
        <f>VLOOKUP(A257,BI実計情報!$A$3:$BM$502,37)</f>
        <v>0</v>
      </c>
      <c r="C257" s="38">
        <f>VLOOKUP($A257,BI実計情報!$A$3:$BM$502,38)</f>
        <v>0</v>
      </c>
      <c r="D257" s="37">
        <f>VLOOKUP($A257,BI実計情報!$A$3:$BM$502,44)</f>
        <v>0</v>
      </c>
      <c r="E257" s="39">
        <f>VLOOKUP($A257,BI実計情報!$A$3:$BM$502,39)</f>
        <v>0</v>
      </c>
      <c r="F257" s="42"/>
      <c r="G257" s="40">
        <f t="shared" si="7"/>
        <v>0</v>
      </c>
    </row>
    <row r="258" spans="1:15" ht="28.5" customHeight="1" x14ac:dyDescent="0.15">
      <c r="A258" s="35">
        <v>248</v>
      </c>
      <c r="B258" s="51">
        <f>VLOOKUP(A258,BI実計情報!$A$3:$BM$502,37)</f>
        <v>0</v>
      </c>
      <c r="C258" s="38">
        <f>VLOOKUP($A258,BI実計情報!$A$3:$BM$502,38)</f>
        <v>0</v>
      </c>
      <c r="D258" s="37">
        <f>VLOOKUP($A258,BI実計情報!$A$3:$BM$502,44)</f>
        <v>0</v>
      </c>
      <c r="E258" s="39">
        <f>VLOOKUP($A258,BI実計情報!$A$3:$BM$502,39)</f>
        <v>0</v>
      </c>
      <c r="F258" s="42"/>
      <c r="G258" s="40">
        <f t="shared" si="7"/>
        <v>0</v>
      </c>
    </row>
    <row r="259" spans="1:15" ht="28.5" customHeight="1" x14ac:dyDescent="0.15">
      <c r="A259" s="35">
        <v>249</v>
      </c>
      <c r="B259" s="51">
        <f>VLOOKUP(A259,BI実計情報!$A$3:$BM$502,37)</f>
        <v>0</v>
      </c>
      <c r="C259" s="38">
        <f>VLOOKUP($A259,BI実計情報!$A$3:$BM$502,38)</f>
        <v>0</v>
      </c>
      <c r="D259" s="37">
        <f>VLOOKUP($A259,BI実計情報!$A$3:$BM$502,44)</f>
        <v>0</v>
      </c>
      <c r="E259" s="39">
        <f>VLOOKUP($A259,BI実計情報!$A$3:$BM$502,39)</f>
        <v>0</v>
      </c>
      <c r="F259" s="42"/>
      <c r="G259" s="40">
        <f t="shared" si="7"/>
        <v>0</v>
      </c>
    </row>
    <row r="260" spans="1:15" ht="28.5" customHeight="1" x14ac:dyDescent="0.15">
      <c r="A260" s="35">
        <v>250</v>
      </c>
      <c r="B260" s="51">
        <f>VLOOKUP(A260,BI実計情報!$A$3:$BM$502,37)</f>
        <v>0</v>
      </c>
      <c r="C260" s="38">
        <f>VLOOKUP($A260,BI実計情報!$A$3:$BM$502,38)</f>
        <v>0</v>
      </c>
      <c r="D260" s="37">
        <f>VLOOKUP($A260,BI実計情報!$A$3:$BM$502,44)</f>
        <v>0</v>
      </c>
      <c r="E260" s="39">
        <f>VLOOKUP($A260,BI実計情報!$A$3:$BM$502,39)</f>
        <v>0</v>
      </c>
      <c r="F260" s="42"/>
      <c r="G260" s="40">
        <f t="shared" si="7"/>
        <v>0</v>
      </c>
    </row>
    <row r="261" spans="1:15" s="31" customFormat="1" ht="28.5" customHeight="1" x14ac:dyDescent="0.15">
      <c r="A261" s="35"/>
      <c r="B261" s="51"/>
      <c r="C261" s="38"/>
      <c r="D261" s="37"/>
      <c r="E261" s="39"/>
      <c r="F261" s="42" t="s">
        <v>43</v>
      </c>
      <c r="G261" s="40">
        <f>SUM(G236:G260)</f>
        <v>0</v>
      </c>
      <c r="I261" s="36"/>
      <c r="J261" s="36"/>
      <c r="K261" s="36"/>
      <c r="L261" s="36"/>
      <c r="M261" s="36"/>
      <c r="N261" s="36"/>
      <c r="O261" s="36"/>
    </row>
  </sheetData>
  <mergeCells count="1">
    <mergeCell ref="L7:O7"/>
  </mergeCells>
  <phoneticPr fontId="5"/>
  <printOptions horizontalCentered="1" verticalCentered="1"/>
  <pageMargins left="0.70866141732283472" right="0.39370078740157483" top="0.51181102362204722" bottom="0.11811023622047245" header="0.31496062992125984" footer="0.11811023622047245"/>
  <pageSetup paperSize="9" orientation="portrait" r:id="rId1"/>
  <headerFooter differentFirst="1">
    <firstHeader xml:space="preserve">&amp;C&amp;"ＭＳ Ｐ明朝,標準"&amp;18
&amp;20内訳書&amp;R&amp;"ＭＳ Ｐ明朝,標準"&amp;12
別紙 &amp;K00+000　あ  &amp;K000000   </firstHeader>
  </headerFooter>
  <rowBreaks count="6" manualBreakCount="6">
    <brk id="27" max="6" man="1"/>
    <brk id="53" max="6" man="1"/>
    <brk id="79" max="6" man="1"/>
    <brk id="105" max="6" man="1"/>
    <brk id="131" max="6" man="1"/>
    <brk id="15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782"/>
  <sheetViews>
    <sheetView workbookViewId="0">
      <pane ySplit="2" topLeftCell="A3" activePane="bottomLeft" state="frozen"/>
      <selection pane="bottomLeft" activeCell="AM3" sqref="AM3:AM103"/>
    </sheetView>
  </sheetViews>
  <sheetFormatPr defaultColWidth="9" defaultRowHeight="13.5" x14ac:dyDescent="0.15"/>
  <cols>
    <col min="1" max="1" width="3.625" style="91" customWidth="1"/>
    <col min="2" max="2" width="5.625" style="91" customWidth="1"/>
    <col min="3" max="3" width="1.25" style="91" customWidth="1"/>
    <col min="4" max="8" width="1.375" style="91" customWidth="1"/>
    <col min="9" max="9" width="1.875" style="91" customWidth="1"/>
    <col min="10" max="10" width="3.75" style="91" customWidth="1"/>
    <col min="11" max="11" width="1.5" style="91" customWidth="1"/>
    <col min="12" max="12" width="2.875" style="91" customWidth="1"/>
    <col min="13" max="13" width="4.375" style="91" customWidth="1"/>
    <col min="14" max="14" width="1.875" style="91" customWidth="1"/>
    <col min="15" max="17" width="0.375" style="91" customWidth="1"/>
    <col min="18" max="18" width="1" style="91" customWidth="1"/>
    <col min="19" max="26" width="1.375" style="91" customWidth="1"/>
    <col min="27" max="36" width="0.75" style="91" customWidth="1"/>
    <col min="37" max="37" width="20.125" style="91" customWidth="1"/>
    <col min="38" max="38" width="10.25" style="91" customWidth="1"/>
    <col min="39" max="40" width="7" style="91" customWidth="1"/>
    <col min="41" max="41" width="10.875" style="91" customWidth="1"/>
    <col min="42" max="42" width="12.125" style="218" customWidth="1"/>
    <col min="43" max="43" width="6.5" style="91" customWidth="1"/>
    <col min="44" max="44" width="5.75" style="91" customWidth="1"/>
    <col min="45" max="46" width="4.25" style="91" customWidth="1"/>
    <col min="47" max="256" width="7" style="91" customWidth="1"/>
    <col min="257" max="16384" width="9" style="91"/>
  </cols>
  <sheetData>
    <row r="1" spans="1:65" ht="18.75" customHeight="1" x14ac:dyDescent="0.2">
      <c r="B1" s="216" t="s">
        <v>183</v>
      </c>
      <c r="H1" s="217" t="s">
        <v>184</v>
      </c>
      <c r="AM1" s="94">
        <v>39</v>
      </c>
      <c r="AN1" s="94">
        <v>40</v>
      </c>
      <c r="AQ1" s="50" t="s">
        <v>185</v>
      </c>
      <c r="AU1" s="230" t="s">
        <v>6</v>
      </c>
    </row>
    <row r="2" spans="1:65" s="94" customFormat="1" ht="16.5" customHeight="1" x14ac:dyDescent="0.15">
      <c r="A2" s="94">
        <v>1</v>
      </c>
      <c r="B2" s="219">
        <v>2</v>
      </c>
      <c r="C2" s="219">
        <v>3</v>
      </c>
      <c r="D2" s="219">
        <v>4</v>
      </c>
      <c r="E2" s="219">
        <v>5</v>
      </c>
      <c r="F2" s="219">
        <v>6</v>
      </c>
      <c r="G2" s="219">
        <v>7</v>
      </c>
      <c r="H2" s="219">
        <v>8</v>
      </c>
      <c r="I2" s="219">
        <v>9</v>
      </c>
      <c r="J2" s="219">
        <v>10</v>
      </c>
      <c r="K2" s="219">
        <v>11</v>
      </c>
      <c r="L2" s="219">
        <v>12</v>
      </c>
      <c r="M2" s="219">
        <v>13</v>
      </c>
      <c r="N2" s="219">
        <v>14</v>
      </c>
      <c r="O2" s="219">
        <v>15</v>
      </c>
      <c r="P2" s="219">
        <v>16</v>
      </c>
      <c r="Q2" s="219">
        <v>17</v>
      </c>
      <c r="R2" s="219">
        <v>18</v>
      </c>
      <c r="S2" s="219">
        <v>19</v>
      </c>
      <c r="T2" s="219">
        <v>20</v>
      </c>
      <c r="U2" s="219">
        <v>21</v>
      </c>
      <c r="V2" s="219">
        <v>22</v>
      </c>
      <c r="W2" s="219">
        <v>23</v>
      </c>
      <c r="X2" s="219">
        <v>24</v>
      </c>
      <c r="Y2" s="219">
        <v>25</v>
      </c>
      <c r="Z2" s="219">
        <v>26</v>
      </c>
      <c r="AA2" s="219">
        <v>27</v>
      </c>
      <c r="AB2" s="219">
        <v>28</v>
      </c>
      <c r="AC2" s="219">
        <v>29</v>
      </c>
      <c r="AD2" s="219">
        <v>30</v>
      </c>
      <c r="AE2" s="219">
        <v>31</v>
      </c>
      <c r="AF2" s="219">
        <v>32</v>
      </c>
      <c r="AG2" s="219">
        <v>33</v>
      </c>
      <c r="AH2" s="219">
        <v>34</v>
      </c>
      <c r="AI2" s="219">
        <v>35</v>
      </c>
      <c r="AJ2" s="219">
        <v>36</v>
      </c>
      <c r="AK2" s="219">
        <v>37</v>
      </c>
      <c r="AL2" s="219">
        <v>38</v>
      </c>
      <c r="AM2" s="220" t="s">
        <v>186</v>
      </c>
      <c r="AO2" s="219">
        <v>41</v>
      </c>
      <c r="AP2" s="221">
        <v>42</v>
      </c>
      <c r="AQ2" s="219">
        <v>43</v>
      </c>
      <c r="AR2" s="219">
        <v>44</v>
      </c>
      <c r="AU2" s="222" t="s">
        <v>187</v>
      </c>
    </row>
    <row r="3" spans="1:65" s="224" customFormat="1" ht="18" customHeight="1" x14ac:dyDescent="0.15">
      <c r="A3" s="223">
        <v>1</v>
      </c>
      <c r="B3" s="48" t="s">
        <v>36</v>
      </c>
      <c r="C3" s="47" t="s">
        <v>212</v>
      </c>
      <c r="D3" s="47" t="s">
        <v>35</v>
      </c>
      <c r="E3" s="47" t="s">
        <v>213</v>
      </c>
      <c r="F3" s="47" t="s">
        <v>35</v>
      </c>
      <c r="G3" s="47" t="s">
        <v>188</v>
      </c>
      <c r="H3" s="47" t="s">
        <v>36</v>
      </c>
      <c r="I3" s="47" t="s">
        <v>189</v>
      </c>
      <c r="J3" s="47" t="s">
        <v>190</v>
      </c>
      <c r="K3" s="47" t="s">
        <v>191</v>
      </c>
      <c r="L3" s="47" t="s">
        <v>214</v>
      </c>
      <c r="M3" s="47" t="s">
        <v>215</v>
      </c>
      <c r="N3" s="47" t="s">
        <v>192</v>
      </c>
      <c r="O3" s="48" t="s">
        <v>193</v>
      </c>
      <c r="P3" s="47" t="s">
        <v>191</v>
      </c>
      <c r="Q3" s="47" t="s">
        <v>216</v>
      </c>
      <c r="R3" s="47" t="s">
        <v>217</v>
      </c>
      <c r="S3" s="48" t="s">
        <v>218</v>
      </c>
      <c r="T3" s="47" t="s">
        <v>194</v>
      </c>
      <c r="U3" s="47" t="s">
        <v>219</v>
      </c>
      <c r="V3" s="48" t="s">
        <v>191</v>
      </c>
      <c r="W3" s="48" t="s">
        <v>191</v>
      </c>
      <c r="X3" s="47" t="s">
        <v>220</v>
      </c>
      <c r="Y3" s="47" t="s">
        <v>36</v>
      </c>
      <c r="Z3" s="47" t="s">
        <v>221</v>
      </c>
      <c r="AA3" s="47" t="s">
        <v>222</v>
      </c>
      <c r="AB3" s="47" t="s">
        <v>36</v>
      </c>
      <c r="AC3" s="47" t="s">
        <v>223</v>
      </c>
      <c r="AD3" s="47" t="s">
        <v>224</v>
      </c>
      <c r="AE3" s="47" t="s">
        <v>225</v>
      </c>
      <c r="AF3" s="47" t="s">
        <v>36</v>
      </c>
      <c r="AG3" s="47" t="s">
        <v>36</v>
      </c>
      <c r="AH3" s="47" t="s">
        <v>36</v>
      </c>
      <c r="AI3" s="47" t="s">
        <v>226</v>
      </c>
      <c r="AJ3" s="48" t="s">
        <v>191</v>
      </c>
      <c r="AK3" s="47" t="s">
        <v>217</v>
      </c>
      <c r="AL3" s="47" t="s">
        <v>83</v>
      </c>
      <c r="AM3" s="48">
        <v>15</v>
      </c>
      <c r="AN3" s="47" t="s">
        <v>227</v>
      </c>
      <c r="AO3" s="47" t="s">
        <v>228</v>
      </c>
      <c r="AP3" s="47" t="s">
        <v>229</v>
      </c>
      <c r="AQ3" s="47" t="s">
        <v>37</v>
      </c>
      <c r="AR3" s="47" t="s">
        <v>208</v>
      </c>
      <c r="AS3" s="91">
        <f>SUM(AS4:AS286)</f>
        <v>1</v>
      </c>
      <c r="AT3" s="91">
        <f t="shared" ref="AT3:AT66" si="0">IF(AK3="",0,1)</f>
        <v>1</v>
      </c>
      <c r="AU3" s="225">
        <v>100</v>
      </c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</row>
    <row r="4" spans="1:65" ht="15" customHeight="1" x14ac:dyDescent="0.15">
      <c r="A4" s="223">
        <v>2</v>
      </c>
      <c r="B4" s="48" t="s">
        <v>36</v>
      </c>
      <c r="C4" s="47" t="s">
        <v>212</v>
      </c>
      <c r="D4" s="47" t="s">
        <v>35</v>
      </c>
      <c r="E4" s="47" t="s">
        <v>230</v>
      </c>
      <c r="F4" s="47" t="s">
        <v>35</v>
      </c>
      <c r="G4" s="47" t="s">
        <v>188</v>
      </c>
      <c r="H4" s="47" t="s">
        <v>36</v>
      </c>
      <c r="I4" s="47" t="s">
        <v>189</v>
      </c>
      <c r="J4" s="47" t="s">
        <v>190</v>
      </c>
      <c r="K4" s="47" t="s">
        <v>191</v>
      </c>
      <c r="L4" s="47" t="s">
        <v>214</v>
      </c>
      <c r="M4" s="47" t="s">
        <v>215</v>
      </c>
      <c r="N4" s="47" t="s">
        <v>192</v>
      </c>
      <c r="O4" s="48" t="s">
        <v>193</v>
      </c>
      <c r="P4" s="47" t="s">
        <v>191</v>
      </c>
      <c r="Q4" s="47" t="s">
        <v>216</v>
      </c>
      <c r="R4" s="47" t="s">
        <v>217</v>
      </c>
      <c r="S4" s="48" t="s">
        <v>218</v>
      </c>
      <c r="T4" s="47" t="s">
        <v>194</v>
      </c>
      <c r="U4" s="47" t="s">
        <v>219</v>
      </c>
      <c r="V4" s="48" t="s">
        <v>191</v>
      </c>
      <c r="W4" s="48" t="s">
        <v>191</v>
      </c>
      <c r="X4" s="47" t="s">
        <v>220</v>
      </c>
      <c r="Y4" s="47" t="s">
        <v>36</v>
      </c>
      <c r="Z4" s="47" t="s">
        <v>221</v>
      </c>
      <c r="AA4" s="47" t="s">
        <v>222</v>
      </c>
      <c r="AB4" s="47" t="s">
        <v>36</v>
      </c>
      <c r="AC4" s="47" t="s">
        <v>223</v>
      </c>
      <c r="AD4" s="47" t="s">
        <v>224</v>
      </c>
      <c r="AE4" s="47" t="s">
        <v>225</v>
      </c>
      <c r="AF4" s="47" t="s">
        <v>36</v>
      </c>
      <c r="AG4" s="47" t="s">
        <v>36</v>
      </c>
      <c r="AH4" s="47" t="s">
        <v>36</v>
      </c>
      <c r="AI4" s="47" t="s">
        <v>226</v>
      </c>
      <c r="AJ4" s="48" t="s">
        <v>191</v>
      </c>
      <c r="AK4" s="47" t="s">
        <v>231</v>
      </c>
      <c r="AL4" s="47" t="s">
        <v>83</v>
      </c>
      <c r="AM4" s="48">
        <v>10</v>
      </c>
      <c r="AN4" s="47" t="s">
        <v>227</v>
      </c>
      <c r="AO4" s="47" t="s">
        <v>228</v>
      </c>
      <c r="AP4" s="47" t="s">
        <v>229</v>
      </c>
      <c r="AQ4" s="47" t="s">
        <v>200</v>
      </c>
      <c r="AR4" s="47" t="s">
        <v>232</v>
      </c>
      <c r="AS4" s="91">
        <f t="shared" ref="AS4:AS67" si="1">IF(AP3=AP4,0,1)</f>
        <v>0</v>
      </c>
      <c r="AT4" s="91">
        <f t="shared" si="0"/>
        <v>1</v>
      </c>
      <c r="AU4" s="225">
        <v>100</v>
      </c>
    </row>
    <row r="5" spans="1:65" ht="12" customHeight="1" x14ac:dyDescent="0.15">
      <c r="A5" s="223">
        <v>3</v>
      </c>
      <c r="B5" s="48" t="s">
        <v>36</v>
      </c>
      <c r="C5" s="47" t="s">
        <v>212</v>
      </c>
      <c r="D5" s="47" t="s">
        <v>35</v>
      </c>
      <c r="E5" s="47" t="s">
        <v>233</v>
      </c>
      <c r="F5" s="47" t="s">
        <v>35</v>
      </c>
      <c r="G5" s="47" t="s">
        <v>188</v>
      </c>
      <c r="H5" s="47" t="s">
        <v>36</v>
      </c>
      <c r="I5" s="47" t="s">
        <v>189</v>
      </c>
      <c r="J5" s="47" t="s">
        <v>190</v>
      </c>
      <c r="K5" s="47" t="s">
        <v>191</v>
      </c>
      <c r="L5" s="47" t="s">
        <v>214</v>
      </c>
      <c r="M5" s="47" t="s">
        <v>215</v>
      </c>
      <c r="N5" s="47" t="s">
        <v>192</v>
      </c>
      <c r="O5" s="48" t="s">
        <v>193</v>
      </c>
      <c r="P5" s="47" t="s">
        <v>191</v>
      </c>
      <c r="Q5" s="47" t="s">
        <v>216</v>
      </c>
      <c r="R5" s="47" t="s">
        <v>217</v>
      </c>
      <c r="S5" s="48" t="s">
        <v>218</v>
      </c>
      <c r="T5" s="47" t="s">
        <v>194</v>
      </c>
      <c r="U5" s="47" t="s">
        <v>219</v>
      </c>
      <c r="V5" s="48" t="s">
        <v>191</v>
      </c>
      <c r="W5" s="48" t="s">
        <v>191</v>
      </c>
      <c r="X5" s="47" t="s">
        <v>220</v>
      </c>
      <c r="Y5" s="47" t="s">
        <v>36</v>
      </c>
      <c r="Z5" s="47" t="s">
        <v>221</v>
      </c>
      <c r="AA5" s="47" t="s">
        <v>222</v>
      </c>
      <c r="AB5" s="47" t="s">
        <v>36</v>
      </c>
      <c r="AC5" s="47" t="s">
        <v>223</v>
      </c>
      <c r="AD5" s="47" t="s">
        <v>224</v>
      </c>
      <c r="AE5" s="47" t="s">
        <v>225</v>
      </c>
      <c r="AF5" s="47" t="s">
        <v>36</v>
      </c>
      <c r="AG5" s="47" t="s">
        <v>36</v>
      </c>
      <c r="AH5" s="47" t="s">
        <v>36</v>
      </c>
      <c r="AI5" s="47" t="s">
        <v>226</v>
      </c>
      <c r="AJ5" s="48" t="s">
        <v>191</v>
      </c>
      <c r="AK5" s="47" t="s">
        <v>234</v>
      </c>
      <c r="AL5" s="47" t="s">
        <v>83</v>
      </c>
      <c r="AM5" s="48">
        <v>5</v>
      </c>
      <c r="AN5" s="47" t="s">
        <v>227</v>
      </c>
      <c r="AO5" s="47" t="s">
        <v>228</v>
      </c>
      <c r="AP5" s="47" t="s">
        <v>229</v>
      </c>
      <c r="AQ5" s="47" t="s">
        <v>199</v>
      </c>
      <c r="AR5" s="47" t="s">
        <v>235</v>
      </c>
      <c r="AS5" s="91">
        <f t="shared" si="1"/>
        <v>0</v>
      </c>
      <c r="AT5" s="91">
        <f t="shared" si="0"/>
        <v>1</v>
      </c>
      <c r="AU5" s="225">
        <v>100</v>
      </c>
    </row>
    <row r="6" spans="1:65" ht="12" customHeight="1" x14ac:dyDescent="0.15">
      <c r="A6" s="223">
        <v>4</v>
      </c>
      <c r="B6" s="48" t="s">
        <v>36</v>
      </c>
      <c r="C6" s="47" t="s">
        <v>212</v>
      </c>
      <c r="D6" s="47" t="s">
        <v>35</v>
      </c>
      <c r="E6" s="47" t="s">
        <v>236</v>
      </c>
      <c r="F6" s="47" t="s">
        <v>35</v>
      </c>
      <c r="G6" s="47" t="s">
        <v>188</v>
      </c>
      <c r="H6" s="47" t="s">
        <v>36</v>
      </c>
      <c r="I6" s="47" t="s">
        <v>189</v>
      </c>
      <c r="J6" s="47" t="s">
        <v>190</v>
      </c>
      <c r="K6" s="47" t="s">
        <v>191</v>
      </c>
      <c r="L6" s="47" t="s">
        <v>214</v>
      </c>
      <c r="M6" s="47" t="s">
        <v>215</v>
      </c>
      <c r="N6" s="47" t="s">
        <v>192</v>
      </c>
      <c r="O6" s="48" t="s">
        <v>193</v>
      </c>
      <c r="P6" s="47" t="s">
        <v>191</v>
      </c>
      <c r="Q6" s="47" t="s">
        <v>216</v>
      </c>
      <c r="R6" s="47" t="s">
        <v>217</v>
      </c>
      <c r="S6" s="48" t="s">
        <v>218</v>
      </c>
      <c r="T6" s="47" t="s">
        <v>194</v>
      </c>
      <c r="U6" s="47" t="s">
        <v>219</v>
      </c>
      <c r="V6" s="48" t="s">
        <v>191</v>
      </c>
      <c r="W6" s="48" t="s">
        <v>191</v>
      </c>
      <c r="X6" s="47" t="s">
        <v>220</v>
      </c>
      <c r="Y6" s="47" t="s">
        <v>36</v>
      </c>
      <c r="Z6" s="47" t="s">
        <v>221</v>
      </c>
      <c r="AA6" s="47" t="s">
        <v>222</v>
      </c>
      <c r="AB6" s="47" t="s">
        <v>36</v>
      </c>
      <c r="AC6" s="47" t="s">
        <v>223</v>
      </c>
      <c r="AD6" s="47" t="s">
        <v>224</v>
      </c>
      <c r="AE6" s="47" t="s">
        <v>225</v>
      </c>
      <c r="AF6" s="47" t="s">
        <v>36</v>
      </c>
      <c r="AG6" s="47" t="s">
        <v>36</v>
      </c>
      <c r="AH6" s="47" t="s">
        <v>36</v>
      </c>
      <c r="AI6" s="47" t="s">
        <v>226</v>
      </c>
      <c r="AJ6" s="48" t="s">
        <v>191</v>
      </c>
      <c r="AK6" s="47" t="s">
        <v>237</v>
      </c>
      <c r="AL6" s="47" t="s">
        <v>83</v>
      </c>
      <c r="AM6" s="48">
        <v>1</v>
      </c>
      <c r="AN6" s="47" t="s">
        <v>227</v>
      </c>
      <c r="AO6" s="47" t="s">
        <v>228</v>
      </c>
      <c r="AP6" s="47" t="s">
        <v>229</v>
      </c>
      <c r="AQ6" s="47" t="s">
        <v>204</v>
      </c>
      <c r="AR6" s="47" t="s">
        <v>232</v>
      </c>
      <c r="AS6" s="91">
        <f t="shared" si="1"/>
        <v>0</v>
      </c>
      <c r="AT6" s="91">
        <f t="shared" si="0"/>
        <v>1</v>
      </c>
      <c r="AU6" s="225">
        <v>100</v>
      </c>
    </row>
    <row r="7" spans="1:65" ht="12" customHeight="1" x14ac:dyDescent="0.15">
      <c r="A7" s="223">
        <v>5</v>
      </c>
      <c r="B7" s="48" t="s">
        <v>36</v>
      </c>
      <c r="C7" s="47" t="s">
        <v>212</v>
      </c>
      <c r="D7" s="47" t="s">
        <v>35</v>
      </c>
      <c r="E7" s="47" t="s">
        <v>238</v>
      </c>
      <c r="F7" s="47" t="s">
        <v>35</v>
      </c>
      <c r="G7" s="47" t="s">
        <v>188</v>
      </c>
      <c r="H7" s="47" t="s">
        <v>36</v>
      </c>
      <c r="I7" s="47" t="s">
        <v>189</v>
      </c>
      <c r="J7" s="47" t="s">
        <v>190</v>
      </c>
      <c r="K7" s="47" t="s">
        <v>191</v>
      </c>
      <c r="L7" s="47" t="s">
        <v>214</v>
      </c>
      <c r="M7" s="47" t="s">
        <v>215</v>
      </c>
      <c r="N7" s="47" t="s">
        <v>192</v>
      </c>
      <c r="O7" s="48" t="s">
        <v>193</v>
      </c>
      <c r="P7" s="47" t="s">
        <v>191</v>
      </c>
      <c r="Q7" s="47" t="s">
        <v>216</v>
      </c>
      <c r="R7" s="47" t="s">
        <v>217</v>
      </c>
      <c r="S7" s="48" t="s">
        <v>218</v>
      </c>
      <c r="T7" s="47" t="s">
        <v>194</v>
      </c>
      <c r="U7" s="47" t="s">
        <v>219</v>
      </c>
      <c r="V7" s="48" t="s">
        <v>191</v>
      </c>
      <c r="W7" s="48" t="s">
        <v>191</v>
      </c>
      <c r="X7" s="47" t="s">
        <v>220</v>
      </c>
      <c r="Y7" s="47" t="s">
        <v>36</v>
      </c>
      <c r="Z7" s="47" t="s">
        <v>221</v>
      </c>
      <c r="AA7" s="47" t="s">
        <v>222</v>
      </c>
      <c r="AB7" s="47" t="s">
        <v>36</v>
      </c>
      <c r="AC7" s="47" t="s">
        <v>223</v>
      </c>
      <c r="AD7" s="47" t="s">
        <v>224</v>
      </c>
      <c r="AE7" s="47" t="s">
        <v>225</v>
      </c>
      <c r="AF7" s="47" t="s">
        <v>36</v>
      </c>
      <c r="AG7" s="47" t="s">
        <v>36</v>
      </c>
      <c r="AH7" s="47" t="s">
        <v>36</v>
      </c>
      <c r="AI7" s="47" t="s">
        <v>226</v>
      </c>
      <c r="AJ7" s="48" t="s">
        <v>191</v>
      </c>
      <c r="AK7" s="47" t="s">
        <v>239</v>
      </c>
      <c r="AL7" s="47" t="s">
        <v>83</v>
      </c>
      <c r="AM7" s="48">
        <v>2</v>
      </c>
      <c r="AN7" s="47" t="s">
        <v>227</v>
      </c>
      <c r="AO7" s="47" t="s">
        <v>228</v>
      </c>
      <c r="AP7" s="47" t="s">
        <v>229</v>
      </c>
      <c r="AQ7" s="47" t="s">
        <v>202</v>
      </c>
      <c r="AR7" s="47" t="s">
        <v>157</v>
      </c>
      <c r="AS7" s="91">
        <f t="shared" si="1"/>
        <v>0</v>
      </c>
      <c r="AT7" s="91">
        <f t="shared" si="0"/>
        <v>1</v>
      </c>
      <c r="AU7" s="225">
        <v>100</v>
      </c>
    </row>
    <row r="8" spans="1:65" ht="12" customHeight="1" x14ac:dyDescent="0.15">
      <c r="A8" s="223">
        <v>6</v>
      </c>
      <c r="B8" s="48" t="s">
        <v>36</v>
      </c>
      <c r="C8" s="47" t="s">
        <v>212</v>
      </c>
      <c r="D8" s="47" t="s">
        <v>35</v>
      </c>
      <c r="E8" s="47" t="s">
        <v>245</v>
      </c>
      <c r="F8" s="47" t="s">
        <v>35</v>
      </c>
      <c r="G8" s="47" t="s">
        <v>188</v>
      </c>
      <c r="H8" s="47" t="s">
        <v>36</v>
      </c>
      <c r="I8" s="47" t="s">
        <v>189</v>
      </c>
      <c r="J8" s="47" t="s">
        <v>190</v>
      </c>
      <c r="K8" s="47" t="s">
        <v>191</v>
      </c>
      <c r="L8" s="47" t="s">
        <v>214</v>
      </c>
      <c r="M8" s="47" t="s">
        <v>215</v>
      </c>
      <c r="N8" s="47" t="s">
        <v>192</v>
      </c>
      <c r="O8" s="48" t="s">
        <v>193</v>
      </c>
      <c r="P8" s="47" t="s">
        <v>191</v>
      </c>
      <c r="Q8" s="47" t="s">
        <v>216</v>
      </c>
      <c r="R8" s="47" t="s">
        <v>217</v>
      </c>
      <c r="S8" s="48" t="s">
        <v>218</v>
      </c>
      <c r="T8" s="47" t="s">
        <v>194</v>
      </c>
      <c r="U8" s="47" t="s">
        <v>219</v>
      </c>
      <c r="V8" s="48" t="s">
        <v>191</v>
      </c>
      <c r="W8" s="48" t="s">
        <v>191</v>
      </c>
      <c r="X8" s="47" t="s">
        <v>220</v>
      </c>
      <c r="Y8" s="47" t="s">
        <v>36</v>
      </c>
      <c r="Z8" s="47" t="s">
        <v>221</v>
      </c>
      <c r="AA8" s="47" t="s">
        <v>222</v>
      </c>
      <c r="AB8" s="47" t="s">
        <v>36</v>
      </c>
      <c r="AC8" s="47" t="s">
        <v>223</v>
      </c>
      <c r="AD8" s="47" t="s">
        <v>224</v>
      </c>
      <c r="AE8" s="47" t="s">
        <v>225</v>
      </c>
      <c r="AF8" s="47" t="s">
        <v>36</v>
      </c>
      <c r="AG8" s="47" t="s">
        <v>36</v>
      </c>
      <c r="AH8" s="47" t="s">
        <v>36</v>
      </c>
      <c r="AI8" s="47" t="s">
        <v>226</v>
      </c>
      <c r="AJ8" s="48" t="s">
        <v>191</v>
      </c>
      <c r="AK8" s="47" t="s">
        <v>246</v>
      </c>
      <c r="AL8" s="47" t="s">
        <v>83</v>
      </c>
      <c r="AM8" s="48">
        <v>1</v>
      </c>
      <c r="AN8" s="47" t="s">
        <v>227</v>
      </c>
      <c r="AO8" s="47" t="s">
        <v>228</v>
      </c>
      <c r="AP8" s="47" t="s">
        <v>229</v>
      </c>
      <c r="AQ8" s="47" t="s">
        <v>203</v>
      </c>
      <c r="AR8" s="47" t="s">
        <v>157</v>
      </c>
      <c r="AS8" s="91">
        <f t="shared" si="1"/>
        <v>0</v>
      </c>
      <c r="AT8" s="91">
        <f t="shared" si="0"/>
        <v>1</v>
      </c>
      <c r="AU8" s="225"/>
    </row>
    <row r="9" spans="1:65" ht="12" customHeight="1" x14ac:dyDescent="0.15">
      <c r="A9" s="223">
        <v>7</v>
      </c>
      <c r="B9" s="48" t="s">
        <v>36</v>
      </c>
      <c r="C9" s="47" t="s">
        <v>212</v>
      </c>
      <c r="D9" s="47" t="s">
        <v>35</v>
      </c>
      <c r="E9" s="47" t="s">
        <v>247</v>
      </c>
      <c r="F9" s="47" t="s">
        <v>35</v>
      </c>
      <c r="G9" s="47" t="s">
        <v>188</v>
      </c>
      <c r="H9" s="47" t="s">
        <v>36</v>
      </c>
      <c r="I9" s="47" t="s">
        <v>189</v>
      </c>
      <c r="J9" s="47" t="s">
        <v>190</v>
      </c>
      <c r="K9" s="47" t="s">
        <v>191</v>
      </c>
      <c r="L9" s="47" t="s">
        <v>214</v>
      </c>
      <c r="M9" s="47" t="s">
        <v>215</v>
      </c>
      <c r="N9" s="47" t="s">
        <v>192</v>
      </c>
      <c r="O9" s="48" t="s">
        <v>193</v>
      </c>
      <c r="P9" s="47" t="s">
        <v>191</v>
      </c>
      <c r="Q9" s="47" t="s">
        <v>216</v>
      </c>
      <c r="R9" s="47" t="s">
        <v>217</v>
      </c>
      <c r="S9" s="48" t="s">
        <v>218</v>
      </c>
      <c r="T9" s="47" t="s">
        <v>194</v>
      </c>
      <c r="U9" s="47" t="s">
        <v>219</v>
      </c>
      <c r="V9" s="48" t="s">
        <v>191</v>
      </c>
      <c r="W9" s="48" t="s">
        <v>191</v>
      </c>
      <c r="X9" s="47" t="s">
        <v>220</v>
      </c>
      <c r="Y9" s="47" t="s">
        <v>36</v>
      </c>
      <c r="Z9" s="47" t="s">
        <v>221</v>
      </c>
      <c r="AA9" s="47" t="s">
        <v>222</v>
      </c>
      <c r="AB9" s="47" t="s">
        <v>36</v>
      </c>
      <c r="AC9" s="47" t="s">
        <v>223</v>
      </c>
      <c r="AD9" s="47" t="s">
        <v>224</v>
      </c>
      <c r="AE9" s="47" t="s">
        <v>225</v>
      </c>
      <c r="AF9" s="47" t="s">
        <v>36</v>
      </c>
      <c r="AG9" s="47" t="s">
        <v>36</v>
      </c>
      <c r="AH9" s="47" t="s">
        <v>36</v>
      </c>
      <c r="AI9" s="47" t="s">
        <v>226</v>
      </c>
      <c r="AJ9" s="48" t="s">
        <v>191</v>
      </c>
      <c r="AK9" s="47" t="s">
        <v>246</v>
      </c>
      <c r="AL9" s="47" t="s">
        <v>83</v>
      </c>
      <c r="AM9" s="48">
        <v>1</v>
      </c>
      <c r="AN9" s="47" t="s">
        <v>227</v>
      </c>
      <c r="AO9" s="47" t="s">
        <v>228</v>
      </c>
      <c r="AP9" s="47" t="s">
        <v>229</v>
      </c>
      <c r="AQ9" s="47" t="s">
        <v>206</v>
      </c>
      <c r="AR9" s="47" t="s">
        <v>157</v>
      </c>
      <c r="AS9" s="91">
        <f t="shared" si="1"/>
        <v>0</v>
      </c>
      <c r="AT9" s="91">
        <f t="shared" si="0"/>
        <v>1</v>
      </c>
      <c r="AU9" s="225">
        <v>100</v>
      </c>
    </row>
    <row r="10" spans="1:65" ht="12" customHeight="1" x14ac:dyDescent="0.15">
      <c r="A10" s="223">
        <v>8</v>
      </c>
      <c r="B10" s="48" t="s">
        <v>36</v>
      </c>
      <c r="C10" s="47" t="s">
        <v>212</v>
      </c>
      <c r="D10" s="47" t="s">
        <v>35</v>
      </c>
      <c r="E10" s="47" t="s">
        <v>240</v>
      </c>
      <c r="F10" s="47" t="s">
        <v>35</v>
      </c>
      <c r="G10" s="47" t="s">
        <v>188</v>
      </c>
      <c r="H10" s="47" t="s">
        <v>36</v>
      </c>
      <c r="I10" s="47" t="s">
        <v>189</v>
      </c>
      <c r="J10" s="47" t="s">
        <v>190</v>
      </c>
      <c r="K10" s="47" t="s">
        <v>191</v>
      </c>
      <c r="L10" s="47" t="s">
        <v>214</v>
      </c>
      <c r="M10" s="47" t="s">
        <v>215</v>
      </c>
      <c r="N10" s="47" t="s">
        <v>192</v>
      </c>
      <c r="O10" s="48" t="s">
        <v>193</v>
      </c>
      <c r="P10" s="47" t="s">
        <v>191</v>
      </c>
      <c r="Q10" s="47" t="s">
        <v>216</v>
      </c>
      <c r="R10" s="47" t="s">
        <v>217</v>
      </c>
      <c r="S10" s="48" t="s">
        <v>218</v>
      </c>
      <c r="T10" s="47" t="s">
        <v>194</v>
      </c>
      <c r="U10" s="47" t="s">
        <v>219</v>
      </c>
      <c r="V10" s="48" t="s">
        <v>191</v>
      </c>
      <c r="W10" s="48" t="s">
        <v>191</v>
      </c>
      <c r="X10" s="47" t="s">
        <v>220</v>
      </c>
      <c r="Y10" s="47" t="s">
        <v>36</v>
      </c>
      <c r="Z10" s="47" t="s">
        <v>221</v>
      </c>
      <c r="AA10" s="47" t="s">
        <v>222</v>
      </c>
      <c r="AB10" s="47" t="s">
        <v>36</v>
      </c>
      <c r="AC10" s="47" t="s">
        <v>223</v>
      </c>
      <c r="AD10" s="47" t="s">
        <v>224</v>
      </c>
      <c r="AE10" s="47" t="s">
        <v>225</v>
      </c>
      <c r="AF10" s="47" t="s">
        <v>36</v>
      </c>
      <c r="AG10" s="47" t="s">
        <v>36</v>
      </c>
      <c r="AH10" s="47" t="s">
        <v>36</v>
      </c>
      <c r="AI10" s="47" t="s">
        <v>226</v>
      </c>
      <c r="AJ10" s="48" t="s">
        <v>191</v>
      </c>
      <c r="AK10" s="47" t="s">
        <v>241</v>
      </c>
      <c r="AL10" s="47" t="s">
        <v>83</v>
      </c>
      <c r="AM10" s="48">
        <v>1</v>
      </c>
      <c r="AN10" s="47" t="s">
        <v>227</v>
      </c>
      <c r="AO10" s="47" t="s">
        <v>228</v>
      </c>
      <c r="AP10" s="47" t="s">
        <v>229</v>
      </c>
      <c r="AQ10" s="47" t="s">
        <v>209</v>
      </c>
      <c r="AR10" s="47" t="s">
        <v>157</v>
      </c>
      <c r="AS10" s="91">
        <f t="shared" si="1"/>
        <v>0</v>
      </c>
      <c r="AT10" s="91">
        <f t="shared" si="0"/>
        <v>1</v>
      </c>
      <c r="AU10" s="225">
        <v>100</v>
      </c>
    </row>
    <row r="11" spans="1:65" ht="12" customHeight="1" x14ac:dyDescent="0.15">
      <c r="A11" s="223">
        <v>9</v>
      </c>
      <c r="B11" s="48" t="s">
        <v>36</v>
      </c>
      <c r="C11" s="47" t="s">
        <v>212</v>
      </c>
      <c r="D11" s="47" t="s">
        <v>35</v>
      </c>
      <c r="E11" s="47" t="s">
        <v>248</v>
      </c>
      <c r="F11" s="47" t="s">
        <v>35</v>
      </c>
      <c r="G11" s="47" t="s">
        <v>188</v>
      </c>
      <c r="H11" s="47" t="s">
        <v>36</v>
      </c>
      <c r="I11" s="47" t="s">
        <v>189</v>
      </c>
      <c r="J11" s="47" t="s">
        <v>190</v>
      </c>
      <c r="K11" s="47" t="s">
        <v>191</v>
      </c>
      <c r="L11" s="47" t="s">
        <v>214</v>
      </c>
      <c r="M11" s="47" t="s">
        <v>215</v>
      </c>
      <c r="N11" s="47" t="s">
        <v>192</v>
      </c>
      <c r="O11" s="48" t="s">
        <v>193</v>
      </c>
      <c r="P11" s="47" t="s">
        <v>191</v>
      </c>
      <c r="Q11" s="47" t="s">
        <v>216</v>
      </c>
      <c r="R11" s="47" t="s">
        <v>217</v>
      </c>
      <c r="S11" s="48" t="s">
        <v>218</v>
      </c>
      <c r="T11" s="47" t="s">
        <v>194</v>
      </c>
      <c r="U11" s="47" t="s">
        <v>219</v>
      </c>
      <c r="V11" s="48" t="s">
        <v>191</v>
      </c>
      <c r="W11" s="48" t="s">
        <v>191</v>
      </c>
      <c r="X11" s="47" t="s">
        <v>220</v>
      </c>
      <c r="Y11" s="47" t="s">
        <v>36</v>
      </c>
      <c r="Z11" s="47" t="s">
        <v>221</v>
      </c>
      <c r="AA11" s="47" t="s">
        <v>222</v>
      </c>
      <c r="AB11" s="47" t="s">
        <v>36</v>
      </c>
      <c r="AC11" s="47" t="s">
        <v>223</v>
      </c>
      <c r="AD11" s="47" t="s">
        <v>224</v>
      </c>
      <c r="AE11" s="47" t="s">
        <v>225</v>
      </c>
      <c r="AF11" s="47" t="s">
        <v>36</v>
      </c>
      <c r="AG11" s="47" t="s">
        <v>36</v>
      </c>
      <c r="AH11" s="47" t="s">
        <v>36</v>
      </c>
      <c r="AI11" s="47" t="s">
        <v>226</v>
      </c>
      <c r="AJ11" s="48" t="s">
        <v>191</v>
      </c>
      <c r="AK11" s="47" t="s">
        <v>249</v>
      </c>
      <c r="AL11" s="47" t="s">
        <v>83</v>
      </c>
      <c r="AM11" s="48">
        <v>1</v>
      </c>
      <c r="AN11" s="47" t="s">
        <v>227</v>
      </c>
      <c r="AO11" s="47" t="s">
        <v>228</v>
      </c>
      <c r="AP11" s="47" t="s">
        <v>229</v>
      </c>
      <c r="AQ11" s="47" t="s">
        <v>207</v>
      </c>
      <c r="AR11" s="47" t="s">
        <v>250</v>
      </c>
      <c r="AS11" s="91">
        <f t="shared" si="1"/>
        <v>0</v>
      </c>
      <c r="AT11" s="91">
        <f t="shared" si="0"/>
        <v>1</v>
      </c>
      <c r="AU11" s="225"/>
    </row>
    <row r="12" spans="1:65" ht="12" customHeight="1" x14ac:dyDescent="0.15">
      <c r="A12" s="223">
        <v>10</v>
      </c>
      <c r="B12" s="48" t="s">
        <v>36</v>
      </c>
      <c r="C12" s="47" t="s">
        <v>212</v>
      </c>
      <c r="D12" s="47" t="s">
        <v>35</v>
      </c>
      <c r="E12" s="47" t="s">
        <v>242</v>
      </c>
      <c r="F12" s="47" t="s">
        <v>35</v>
      </c>
      <c r="G12" s="47" t="s">
        <v>188</v>
      </c>
      <c r="H12" s="47" t="s">
        <v>36</v>
      </c>
      <c r="I12" s="47" t="s">
        <v>189</v>
      </c>
      <c r="J12" s="47" t="s">
        <v>190</v>
      </c>
      <c r="K12" s="47" t="s">
        <v>191</v>
      </c>
      <c r="L12" s="47" t="s">
        <v>214</v>
      </c>
      <c r="M12" s="47" t="s">
        <v>215</v>
      </c>
      <c r="N12" s="47" t="s">
        <v>192</v>
      </c>
      <c r="O12" s="48" t="s">
        <v>193</v>
      </c>
      <c r="P12" s="47" t="s">
        <v>191</v>
      </c>
      <c r="Q12" s="47" t="s">
        <v>216</v>
      </c>
      <c r="R12" s="47" t="s">
        <v>217</v>
      </c>
      <c r="S12" s="48" t="s">
        <v>218</v>
      </c>
      <c r="T12" s="47" t="s">
        <v>194</v>
      </c>
      <c r="U12" s="47" t="s">
        <v>219</v>
      </c>
      <c r="V12" s="48" t="s">
        <v>191</v>
      </c>
      <c r="W12" s="48" t="s">
        <v>191</v>
      </c>
      <c r="X12" s="47" t="s">
        <v>220</v>
      </c>
      <c r="Y12" s="47" t="s">
        <v>36</v>
      </c>
      <c r="Z12" s="47" t="s">
        <v>221</v>
      </c>
      <c r="AA12" s="47" t="s">
        <v>222</v>
      </c>
      <c r="AB12" s="47" t="s">
        <v>36</v>
      </c>
      <c r="AC12" s="47" t="s">
        <v>223</v>
      </c>
      <c r="AD12" s="47" t="s">
        <v>224</v>
      </c>
      <c r="AE12" s="47" t="s">
        <v>225</v>
      </c>
      <c r="AF12" s="47" t="s">
        <v>36</v>
      </c>
      <c r="AG12" s="47" t="s">
        <v>36</v>
      </c>
      <c r="AH12" s="47" t="s">
        <v>36</v>
      </c>
      <c r="AI12" s="47" t="s">
        <v>226</v>
      </c>
      <c r="AJ12" s="48" t="s">
        <v>191</v>
      </c>
      <c r="AK12" s="47" t="s">
        <v>243</v>
      </c>
      <c r="AL12" s="47" t="s">
        <v>83</v>
      </c>
      <c r="AM12" s="48">
        <v>1</v>
      </c>
      <c r="AN12" s="47" t="s">
        <v>227</v>
      </c>
      <c r="AO12" s="47" t="s">
        <v>228</v>
      </c>
      <c r="AP12" s="47" t="s">
        <v>229</v>
      </c>
      <c r="AQ12" s="47" t="s">
        <v>244</v>
      </c>
      <c r="AR12" s="47" t="s">
        <v>232</v>
      </c>
      <c r="AS12" s="91">
        <f t="shared" si="1"/>
        <v>0</v>
      </c>
      <c r="AT12" s="91">
        <f t="shared" si="0"/>
        <v>1</v>
      </c>
      <c r="AU12" s="225">
        <v>100</v>
      </c>
    </row>
    <row r="13" spans="1:65" ht="12" customHeight="1" x14ac:dyDescent="0.15">
      <c r="A13" s="223">
        <v>11</v>
      </c>
      <c r="B13" s="48" t="s">
        <v>36</v>
      </c>
      <c r="C13" s="47" t="s">
        <v>212</v>
      </c>
      <c r="D13" s="47" t="s">
        <v>35</v>
      </c>
      <c r="E13" s="47" t="s">
        <v>251</v>
      </c>
      <c r="F13" s="47" t="s">
        <v>35</v>
      </c>
      <c r="G13" s="47" t="s">
        <v>188</v>
      </c>
      <c r="H13" s="47" t="s">
        <v>36</v>
      </c>
      <c r="I13" s="47" t="s">
        <v>189</v>
      </c>
      <c r="J13" s="47" t="s">
        <v>190</v>
      </c>
      <c r="K13" s="47" t="s">
        <v>191</v>
      </c>
      <c r="L13" s="47" t="s">
        <v>214</v>
      </c>
      <c r="M13" s="47" t="s">
        <v>215</v>
      </c>
      <c r="N13" s="47" t="s">
        <v>192</v>
      </c>
      <c r="O13" s="48" t="s">
        <v>193</v>
      </c>
      <c r="P13" s="47" t="s">
        <v>191</v>
      </c>
      <c r="Q13" s="47" t="s">
        <v>216</v>
      </c>
      <c r="R13" s="47" t="s">
        <v>217</v>
      </c>
      <c r="S13" s="48" t="s">
        <v>218</v>
      </c>
      <c r="T13" s="47" t="s">
        <v>194</v>
      </c>
      <c r="U13" s="47" t="s">
        <v>219</v>
      </c>
      <c r="V13" s="48" t="s">
        <v>191</v>
      </c>
      <c r="W13" s="48" t="s">
        <v>191</v>
      </c>
      <c r="X13" s="47" t="s">
        <v>220</v>
      </c>
      <c r="Y13" s="47" t="s">
        <v>36</v>
      </c>
      <c r="Z13" s="47" t="s">
        <v>221</v>
      </c>
      <c r="AA13" s="47" t="s">
        <v>222</v>
      </c>
      <c r="AB13" s="47" t="s">
        <v>36</v>
      </c>
      <c r="AC13" s="47" t="s">
        <v>223</v>
      </c>
      <c r="AD13" s="47" t="s">
        <v>224</v>
      </c>
      <c r="AE13" s="47" t="s">
        <v>225</v>
      </c>
      <c r="AF13" s="47" t="s">
        <v>36</v>
      </c>
      <c r="AG13" s="47" t="s">
        <v>36</v>
      </c>
      <c r="AH13" s="47" t="s">
        <v>36</v>
      </c>
      <c r="AI13" s="47" t="s">
        <v>226</v>
      </c>
      <c r="AJ13" s="48" t="s">
        <v>191</v>
      </c>
      <c r="AK13" s="47" t="s">
        <v>252</v>
      </c>
      <c r="AL13" s="47" t="s">
        <v>83</v>
      </c>
      <c r="AM13" s="48">
        <v>1</v>
      </c>
      <c r="AN13" s="47" t="s">
        <v>227</v>
      </c>
      <c r="AO13" s="47" t="s">
        <v>228</v>
      </c>
      <c r="AP13" s="47" t="s">
        <v>229</v>
      </c>
      <c r="AQ13" s="47" t="s">
        <v>253</v>
      </c>
      <c r="AR13" s="47" t="s">
        <v>232</v>
      </c>
      <c r="AS13" s="91">
        <f t="shared" si="1"/>
        <v>0</v>
      </c>
      <c r="AT13" s="91">
        <f t="shared" si="0"/>
        <v>1</v>
      </c>
      <c r="AU13" s="225"/>
    </row>
    <row r="14" spans="1:65" ht="12" customHeight="1" x14ac:dyDescent="0.15">
      <c r="A14" s="223">
        <v>12</v>
      </c>
      <c r="B14" s="48" t="s">
        <v>36</v>
      </c>
      <c r="C14" s="47" t="s">
        <v>212</v>
      </c>
      <c r="D14" s="47" t="s">
        <v>35</v>
      </c>
      <c r="E14" s="47" t="s">
        <v>254</v>
      </c>
      <c r="F14" s="47" t="s">
        <v>35</v>
      </c>
      <c r="G14" s="47" t="s">
        <v>188</v>
      </c>
      <c r="H14" s="47" t="s">
        <v>36</v>
      </c>
      <c r="I14" s="47" t="s">
        <v>189</v>
      </c>
      <c r="J14" s="47" t="s">
        <v>190</v>
      </c>
      <c r="K14" s="47" t="s">
        <v>191</v>
      </c>
      <c r="L14" s="47" t="s">
        <v>214</v>
      </c>
      <c r="M14" s="47" t="s">
        <v>215</v>
      </c>
      <c r="N14" s="47" t="s">
        <v>192</v>
      </c>
      <c r="O14" s="48" t="s">
        <v>193</v>
      </c>
      <c r="P14" s="47" t="s">
        <v>191</v>
      </c>
      <c r="Q14" s="47" t="s">
        <v>216</v>
      </c>
      <c r="R14" s="47" t="s">
        <v>217</v>
      </c>
      <c r="S14" s="48" t="s">
        <v>218</v>
      </c>
      <c r="T14" s="47" t="s">
        <v>194</v>
      </c>
      <c r="U14" s="47" t="s">
        <v>219</v>
      </c>
      <c r="V14" s="48" t="s">
        <v>191</v>
      </c>
      <c r="W14" s="48" t="s">
        <v>191</v>
      </c>
      <c r="X14" s="47" t="s">
        <v>220</v>
      </c>
      <c r="Y14" s="47" t="s">
        <v>36</v>
      </c>
      <c r="Z14" s="47" t="s">
        <v>221</v>
      </c>
      <c r="AA14" s="47" t="s">
        <v>222</v>
      </c>
      <c r="AB14" s="47" t="s">
        <v>36</v>
      </c>
      <c r="AC14" s="47" t="s">
        <v>223</v>
      </c>
      <c r="AD14" s="47" t="s">
        <v>224</v>
      </c>
      <c r="AE14" s="47" t="s">
        <v>225</v>
      </c>
      <c r="AF14" s="47" t="s">
        <v>36</v>
      </c>
      <c r="AG14" s="47" t="s">
        <v>36</v>
      </c>
      <c r="AH14" s="47" t="s">
        <v>36</v>
      </c>
      <c r="AI14" s="47" t="s">
        <v>226</v>
      </c>
      <c r="AJ14" s="48" t="s">
        <v>191</v>
      </c>
      <c r="AK14" s="47" t="s">
        <v>255</v>
      </c>
      <c r="AL14" s="47" t="s">
        <v>83</v>
      </c>
      <c r="AM14" s="48">
        <v>1</v>
      </c>
      <c r="AN14" s="47" t="s">
        <v>227</v>
      </c>
      <c r="AO14" s="47" t="s">
        <v>228</v>
      </c>
      <c r="AP14" s="47" t="s">
        <v>229</v>
      </c>
      <c r="AQ14" s="47" t="s">
        <v>256</v>
      </c>
      <c r="AR14" s="47" t="s">
        <v>250</v>
      </c>
      <c r="AS14" s="91">
        <f t="shared" si="1"/>
        <v>0</v>
      </c>
      <c r="AT14" s="91">
        <f t="shared" si="0"/>
        <v>1</v>
      </c>
      <c r="AU14" s="225"/>
    </row>
    <row r="15" spans="1:65" ht="12" customHeight="1" x14ac:dyDescent="0.15">
      <c r="A15" s="223">
        <v>13</v>
      </c>
      <c r="B15" s="48" t="s">
        <v>36</v>
      </c>
      <c r="C15" s="47" t="s">
        <v>212</v>
      </c>
      <c r="D15" s="47" t="s">
        <v>35</v>
      </c>
      <c r="E15" s="47" t="s">
        <v>257</v>
      </c>
      <c r="F15" s="47" t="s">
        <v>35</v>
      </c>
      <c r="G15" s="47" t="s">
        <v>188</v>
      </c>
      <c r="H15" s="47" t="s">
        <v>36</v>
      </c>
      <c r="I15" s="47" t="s">
        <v>189</v>
      </c>
      <c r="J15" s="47" t="s">
        <v>190</v>
      </c>
      <c r="K15" s="47" t="s">
        <v>191</v>
      </c>
      <c r="L15" s="47" t="s">
        <v>214</v>
      </c>
      <c r="M15" s="47" t="s">
        <v>215</v>
      </c>
      <c r="N15" s="47" t="s">
        <v>192</v>
      </c>
      <c r="O15" s="48" t="s">
        <v>193</v>
      </c>
      <c r="P15" s="47" t="s">
        <v>191</v>
      </c>
      <c r="Q15" s="47" t="s">
        <v>216</v>
      </c>
      <c r="R15" s="47" t="s">
        <v>217</v>
      </c>
      <c r="S15" s="48" t="s">
        <v>218</v>
      </c>
      <c r="T15" s="47" t="s">
        <v>194</v>
      </c>
      <c r="U15" s="47" t="s">
        <v>219</v>
      </c>
      <c r="V15" s="48" t="s">
        <v>191</v>
      </c>
      <c r="W15" s="48" t="s">
        <v>191</v>
      </c>
      <c r="X15" s="47" t="s">
        <v>220</v>
      </c>
      <c r="Y15" s="47" t="s">
        <v>36</v>
      </c>
      <c r="Z15" s="47" t="s">
        <v>221</v>
      </c>
      <c r="AA15" s="47" t="s">
        <v>222</v>
      </c>
      <c r="AB15" s="47" t="s">
        <v>36</v>
      </c>
      <c r="AC15" s="47" t="s">
        <v>223</v>
      </c>
      <c r="AD15" s="47" t="s">
        <v>224</v>
      </c>
      <c r="AE15" s="47" t="s">
        <v>225</v>
      </c>
      <c r="AF15" s="47" t="s">
        <v>36</v>
      </c>
      <c r="AG15" s="47" t="s">
        <v>36</v>
      </c>
      <c r="AH15" s="47" t="s">
        <v>36</v>
      </c>
      <c r="AI15" s="47" t="s">
        <v>226</v>
      </c>
      <c r="AJ15" s="48" t="s">
        <v>191</v>
      </c>
      <c r="AK15" s="47" t="s">
        <v>258</v>
      </c>
      <c r="AL15" s="47" t="s">
        <v>83</v>
      </c>
      <c r="AM15" s="48">
        <v>2</v>
      </c>
      <c r="AN15" s="47" t="s">
        <v>227</v>
      </c>
      <c r="AO15" s="47" t="s">
        <v>228</v>
      </c>
      <c r="AP15" s="47" t="s">
        <v>229</v>
      </c>
      <c r="AQ15" s="47" t="s">
        <v>259</v>
      </c>
      <c r="AR15" s="47" t="s">
        <v>232</v>
      </c>
      <c r="AS15" s="91">
        <f t="shared" si="1"/>
        <v>0</v>
      </c>
      <c r="AT15" s="91">
        <f t="shared" si="0"/>
        <v>1</v>
      </c>
      <c r="AU15" s="225"/>
    </row>
    <row r="16" spans="1:65" ht="12" customHeight="1" x14ac:dyDescent="0.15">
      <c r="A16" s="223">
        <v>14</v>
      </c>
      <c r="B16" s="48" t="s">
        <v>36</v>
      </c>
      <c r="C16" s="47" t="s">
        <v>212</v>
      </c>
      <c r="D16" s="47" t="s">
        <v>35</v>
      </c>
      <c r="E16" s="47" t="s">
        <v>268</v>
      </c>
      <c r="F16" s="47" t="s">
        <v>35</v>
      </c>
      <c r="G16" s="47" t="s">
        <v>188</v>
      </c>
      <c r="H16" s="47" t="s">
        <v>36</v>
      </c>
      <c r="I16" s="47" t="s">
        <v>189</v>
      </c>
      <c r="J16" s="47" t="s">
        <v>190</v>
      </c>
      <c r="K16" s="47" t="s">
        <v>191</v>
      </c>
      <c r="L16" s="47" t="s">
        <v>214</v>
      </c>
      <c r="M16" s="47" t="s">
        <v>215</v>
      </c>
      <c r="N16" s="47" t="s">
        <v>192</v>
      </c>
      <c r="O16" s="48" t="s">
        <v>193</v>
      </c>
      <c r="P16" s="47" t="s">
        <v>191</v>
      </c>
      <c r="Q16" s="47" t="s">
        <v>216</v>
      </c>
      <c r="R16" s="47" t="s">
        <v>217</v>
      </c>
      <c r="S16" s="48" t="s">
        <v>218</v>
      </c>
      <c r="T16" s="47" t="s">
        <v>194</v>
      </c>
      <c r="U16" s="47" t="s">
        <v>219</v>
      </c>
      <c r="V16" s="48" t="s">
        <v>191</v>
      </c>
      <c r="W16" s="48" t="s">
        <v>191</v>
      </c>
      <c r="X16" s="47" t="s">
        <v>220</v>
      </c>
      <c r="Y16" s="47" t="s">
        <v>36</v>
      </c>
      <c r="Z16" s="47" t="s">
        <v>221</v>
      </c>
      <c r="AA16" s="47" t="s">
        <v>222</v>
      </c>
      <c r="AB16" s="47" t="s">
        <v>36</v>
      </c>
      <c r="AC16" s="47" t="s">
        <v>223</v>
      </c>
      <c r="AD16" s="47" t="s">
        <v>224</v>
      </c>
      <c r="AE16" s="47" t="s">
        <v>225</v>
      </c>
      <c r="AF16" s="47" t="s">
        <v>36</v>
      </c>
      <c r="AG16" s="47" t="s">
        <v>36</v>
      </c>
      <c r="AH16" s="47" t="s">
        <v>36</v>
      </c>
      <c r="AI16" s="47" t="s">
        <v>226</v>
      </c>
      <c r="AJ16" s="48" t="s">
        <v>191</v>
      </c>
      <c r="AK16" s="47" t="s">
        <v>269</v>
      </c>
      <c r="AL16" s="47" t="s">
        <v>83</v>
      </c>
      <c r="AM16" s="48">
        <v>1</v>
      </c>
      <c r="AN16" s="47" t="s">
        <v>227</v>
      </c>
      <c r="AO16" s="47" t="s">
        <v>228</v>
      </c>
      <c r="AP16" s="47" t="s">
        <v>229</v>
      </c>
      <c r="AQ16" s="47" t="s">
        <v>270</v>
      </c>
      <c r="AR16" s="47" t="s">
        <v>232</v>
      </c>
      <c r="AS16" s="91">
        <f t="shared" si="1"/>
        <v>0</v>
      </c>
      <c r="AT16" s="91">
        <f t="shared" si="0"/>
        <v>1</v>
      </c>
      <c r="AU16" s="225"/>
    </row>
    <row r="17" spans="1:47" ht="12" customHeight="1" x14ac:dyDescent="0.15">
      <c r="A17" s="223">
        <v>15</v>
      </c>
      <c r="B17" s="48" t="s">
        <v>36</v>
      </c>
      <c r="C17" s="47" t="s">
        <v>212</v>
      </c>
      <c r="D17" s="47" t="s">
        <v>35</v>
      </c>
      <c r="E17" s="47" t="s">
        <v>271</v>
      </c>
      <c r="F17" s="47" t="s">
        <v>35</v>
      </c>
      <c r="G17" s="47" t="s">
        <v>188</v>
      </c>
      <c r="H17" s="47" t="s">
        <v>36</v>
      </c>
      <c r="I17" s="47" t="s">
        <v>189</v>
      </c>
      <c r="J17" s="47" t="s">
        <v>190</v>
      </c>
      <c r="K17" s="47" t="s">
        <v>191</v>
      </c>
      <c r="L17" s="47" t="s">
        <v>214</v>
      </c>
      <c r="M17" s="47" t="s">
        <v>215</v>
      </c>
      <c r="N17" s="47" t="s">
        <v>192</v>
      </c>
      <c r="O17" s="48" t="s">
        <v>193</v>
      </c>
      <c r="P17" s="47" t="s">
        <v>191</v>
      </c>
      <c r="Q17" s="47" t="s">
        <v>216</v>
      </c>
      <c r="R17" s="47" t="s">
        <v>217</v>
      </c>
      <c r="S17" s="48" t="s">
        <v>218</v>
      </c>
      <c r="T17" s="47" t="s">
        <v>194</v>
      </c>
      <c r="U17" s="47" t="s">
        <v>219</v>
      </c>
      <c r="V17" s="48" t="s">
        <v>191</v>
      </c>
      <c r="W17" s="48" t="s">
        <v>191</v>
      </c>
      <c r="X17" s="47" t="s">
        <v>220</v>
      </c>
      <c r="Y17" s="47" t="s">
        <v>36</v>
      </c>
      <c r="Z17" s="47" t="s">
        <v>221</v>
      </c>
      <c r="AA17" s="47" t="s">
        <v>222</v>
      </c>
      <c r="AB17" s="47" t="s">
        <v>36</v>
      </c>
      <c r="AC17" s="47" t="s">
        <v>223</v>
      </c>
      <c r="AD17" s="47" t="s">
        <v>224</v>
      </c>
      <c r="AE17" s="47" t="s">
        <v>225</v>
      </c>
      <c r="AF17" s="47" t="s">
        <v>36</v>
      </c>
      <c r="AG17" s="47" t="s">
        <v>36</v>
      </c>
      <c r="AH17" s="47" t="s">
        <v>36</v>
      </c>
      <c r="AI17" s="47" t="s">
        <v>226</v>
      </c>
      <c r="AJ17" s="48" t="s">
        <v>191</v>
      </c>
      <c r="AK17" s="47" t="s">
        <v>272</v>
      </c>
      <c r="AL17" s="47" t="s">
        <v>83</v>
      </c>
      <c r="AM17" s="48">
        <v>1</v>
      </c>
      <c r="AN17" s="47" t="s">
        <v>227</v>
      </c>
      <c r="AO17" s="47" t="s">
        <v>228</v>
      </c>
      <c r="AP17" s="47" t="s">
        <v>229</v>
      </c>
      <c r="AQ17" s="47" t="s">
        <v>273</v>
      </c>
      <c r="AR17" s="47" t="s">
        <v>157</v>
      </c>
      <c r="AS17" s="91">
        <f t="shared" si="1"/>
        <v>0</v>
      </c>
      <c r="AT17" s="91">
        <f t="shared" si="0"/>
        <v>1</v>
      </c>
      <c r="AU17" s="225"/>
    </row>
    <row r="18" spans="1:47" ht="12" customHeight="1" x14ac:dyDescent="0.15">
      <c r="A18" s="223">
        <v>16</v>
      </c>
      <c r="B18" s="48" t="s">
        <v>36</v>
      </c>
      <c r="C18" s="47" t="s">
        <v>212</v>
      </c>
      <c r="D18" s="47" t="s">
        <v>35</v>
      </c>
      <c r="E18" s="47" t="s">
        <v>274</v>
      </c>
      <c r="F18" s="47" t="s">
        <v>35</v>
      </c>
      <c r="G18" s="47" t="s">
        <v>188</v>
      </c>
      <c r="H18" s="47" t="s">
        <v>36</v>
      </c>
      <c r="I18" s="47" t="s">
        <v>189</v>
      </c>
      <c r="J18" s="47" t="s">
        <v>190</v>
      </c>
      <c r="K18" s="47" t="s">
        <v>191</v>
      </c>
      <c r="L18" s="47" t="s">
        <v>214</v>
      </c>
      <c r="M18" s="47" t="s">
        <v>215</v>
      </c>
      <c r="N18" s="47" t="s">
        <v>192</v>
      </c>
      <c r="O18" s="48" t="s">
        <v>193</v>
      </c>
      <c r="P18" s="47" t="s">
        <v>191</v>
      </c>
      <c r="Q18" s="47" t="s">
        <v>216</v>
      </c>
      <c r="R18" s="47" t="s">
        <v>217</v>
      </c>
      <c r="S18" s="48" t="s">
        <v>218</v>
      </c>
      <c r="T18" s="47" t="s">
        <v>194</v>
      </c>
      <c r="U18" s="47" t="s">
        <v>219</v>
      </c>
      <c r="V18" s="48" t="s">
        <v>191</v>
      </c>
      <c r="W18" s="48" t="s">
        <v>191</v>
      </c>
      <c r="X18" s="47" t="s">
        <v>220</v>
      </c>
      <c r="Y18" s="47" t="s">
        <v>36</v>
      </c>
      <c r="Z18" s="47" t="s">
        <v>221</v>
      </c>
      <c r="AA18" s="47" t="s">
        <v>222</v>
      </c>
      <c r="AB18" s="47" t="s">
        <v>36</v>
      </c>
      <c r="AC18" s="47" t="s">
        <v>223</v>
      </c>
      <c r="AD18" s="47" t="s">
        <v>224</v>
      </c>
      <c r="AE18" s="47" t="s">
        <v>225</v>
      </c>
      <c r="AF18" s="47" t="s">
        <v>36</v>
      </c>
      <c r="AG18" s="47" t="s">
        <v>36</v>
      </c>
      <c r="AH18" s="47" t="s">
        <v>36</v>
      </c>
      <c r="AI18" s="47" t="s">
        <v>226</v>
      </c>
      <c r="AJ18" s="48" t="s">
        <v>191</v>
      </c>
      <c r="AK18" s="47" t="s">
        <v>272</v>
      </c>
      <c r="AL18" s="47" t="s">
        <v>83</v>
      </c>
      <c r="AM18" s="48">
        <v>1</v>
      </c>
      <c r="AN18" s="47" t="s">
        <v>227</v>
      </c>
      <c r="AO18" s="47" t="s">
        <v>228</v>
      </c>
      <c r="AP18" s="47" t="s">
        <v>229</v>
      </c>
      <c r="AQ18" s="47" t="s">
        <v>275</v>
      </c>
      <c r="AR18" s="47" t="s">
        <v>157</v>
      </c>
      <c r="AS18" s="91">
        <f t="shared" si="1"/>
        <v>0</v>
      </c>
      <c r="AT18" s="91">
        <f t="shared" si="0"/>
        <v>1</v>
      </c>
      <c r="AU18" s="225"/>
    </row>
    <row r="19" spans="1:47" ht="12" customHeight="1" x14ac:dyDescent="0.15">
      <c r="A19" s="223">
        <v>17</v>
      </c>
      <c r="B19" s="48" t="s">
        <v>36</v>
      </c>
      <c r="C19" s="47" t="s">
        <v>212</v>
      </c>
      <c r="D19" s="47" t="s">
        <v>35</v>
      </c>
      <c r="E19" s="47" t="s">
        <v>276</v>
      </c>
      <c r="F19" s="47" t="s">
        <v>35</v>
      </c>
      <c r="G19" s="47" t="s">
        <v>188</v>
      </c>
      <c r="H19" s="47" t="s">
        <v>36</v>
      </c>
      <c r="I19" s="47" t="s">
        <v>189</v>
      </c>
      <c r="J19" s="47" t="s">
        <v>190</v>
      </c>
      <c r="K19" s="47" t="s">
        <v>191</v>
      </c>
      <c r="L19" s="47" t="s">
        <v>214</v>
      </c>
      <c r="M19" s="47" t="s">
        <v>215</v>
      </c>
      <c r="N19" s="47" t="s">
        <v>192</v>
      </c>
      <c r="O19" s="48" t="s">
        <v>193</v>
      </c>
      <c r="P19" s="47" t="s">
        <v>191</v>
      </c>
      <c r="Q19" s="47" t="s">
        <v>216</v>
      </c>
      <c r="R19" s="47" t="s">
        <v>217</v>
      </c>
      <c r="S19" s="48" t="s">
        <v>218</v>
      </c>
      <c r="T19" s="47" t="s">
        <v>194</v>
      </c>
      <c r="U19" s="47" t="s">
        <v>219</v>
      </c>
      <c r="V19" s="48" t="s">
        <v>191</v>
      </c>
      <c r="W19" s="48" t="s">
        <v>191</v>
      </c>
      <c r="X19" s="47" t="s">
        <v>220</v>
      </c>
      <c r="Y19" s="47" t="s">
        <v>36</v>
      </c>
      <c r="Z19" s="47" t="s">
        <v>221</v>
      </c>
      <c r="AA19" s="47" t="s">
        <v>222</v>
      </c>
      <c r="AB19" s="47" t="s">
        <v>36</v>
      </c>
      <c r="AC19" s="47" t="s">
        <v>223</v>
      </c>
      <c r="AD19" s="47" t="s">
        <v>224</v>
      </c>
      <c r="AE19" s="47" t="s">
        <v>225</v>
      </c>
      <c r="AF19" s="47" t="s">
        <v>36</v>
      </c>
      <c r="AG19" s="47" t="s">
        <v>36</v>
      </c>
      <c r="AH19" s="47" t="s">
        <v>36</v>
      </c>
      <c r="AI19" s="47" t="s">
        <v>226</v>
      </c>
      <c r="AJ19" s="48" t="s">
        <v>191</v>
      </c>
      <c r="AK19" s="47" t="s">
        <v>272</v>
      </c>
      <c r="AL19" s="47" t="s">
        <v>83</v>
      </c>
      <c r="AM19" s="48">
        <v>1</v>
      </c>
      <c r="AN19" s="47" t="s">
        <v>227</v>
      </c>
      <c r="AO19" s="47" t="s">
        <v>228</v>
      </c>
      <c r="AP19" s="47" t="s">
        <v>229</v>
      </c>
      <c r="AQ19" s="47" t="s">
        <v>277</v>
      </c>
      <c r="AR19" s="47" t="s">
        <v>157</v>
      </c>
      <c r="AS19" s="91">
        <f t="shared" si="1"/>
        <v>0</v>
      </c>
      <c r="AT19" s="91">
        <f t="shared" si="0"/>
        <v>1</v>
      </c>
      <c r="AU19" s="225"/>
    </row>
    <row r="20" spans="1:47" ht="12" customHeight="1" x14ac:dyDescent="0.15">
      <c r="A20" s="223">
        <v>18</v>
      </c>
      <c r="B20" s="48" t="s">
        <v>36</v>
      </c>
      <c r="C20" s="47" t="s">
        <v>212</v>
      </c>
      <c r="D20" s="47" t="s">
        <v>35</v>
      </c>
      <c r="E20" s="47" t="s">
        <v>278</v>
      </c>
      <c r="F20" s="47" t="s">
        <v>35</v>
      </c>
      <c r="G20" s="47" t="s">
        <v>188</v>
      </c>
      <c r="H20" s="47" t="s">
        <v>36</v>
      </c>
      <c r="I20" s="47" t="s">
        <v>189</v>
      </c>
      <c r="J20" s="47" t="s">
        <v>190</v>
      </c>
      <c r="K20" s="47" t="s">
        <v>191</v>
      </c>
      <c r="L20" s="47" t="s">
        <v>214</v>
      </c>
      <c r="M20" s="47" t="s">
        <v>215</v>
      </c>
      <c r="N20" s="47" t="s">
        <v>192</v>
      </c>
      <c r="O20" s="48" t="s">
        <v>193</v>
      </c>
      <c r="P20" s="47" t="s">
        <v>191</v>
      </c>
      <c r="Q20" s="47" t="s">
        <v>216</v>
      </c>
      <c r="R20" s="47" t="s">
        <v>217</v>
      </c>
      <c r="S20" s="48" t="s">
        <v>218</v>
      </c>
      <c r="T20" s="47" t="s">
        <v>194</v>
      </c>
      <c r="U20" s="47" t="s">
        <v>219</v>
      </c>
      <c r="V20" s="48" t="s">
        <v>191</v>
      </c>
      <c r="W20" s="48" t="s">
        <v>191</v>
      </c>
      <c r="X20" s="47" t="s">
        <v>220</v>
      </c>
      <c r="Y20" s="47" t="s">
        <v>36</v>
      </c>
      <c r="Z20" s="47" t="s">
        <v>221</v>
      </c>
      <c r="AA20" s="47" t="s">
        <v>222</v>
      </c>
      <c r="AB20" s="47" t="s">
        <v>36</v>
      </c>
      <c r="AC20" s="47" t="s">
        <v>223</v>
      </c>
      <c r="AD20" s="47" t="s">
        <v>224</v>
      </c>
      <c r="AE20" s="47" t="s">
        <v>225</v>
      </c>
      <c r="AF20" s="47" t="s">
        <v>36</v>
      </c>
      <c r="AG20" s="47" t="s">
        <v>36</v>
      </c>
      <c r="AH20" s="47" t="s">
        <v>36</v>
      </c>
      <c r="AI20" s="47" t="s">
        <v>226</v>
      </c>
      <c r="AJ20" s="48" t="s">
        <v>191</v>
      </c>
      <c r="AK20" s="47" t="s">
        <v>279</v>
      </c>
      <c r="AL20" s="47" t="s">
        <v>83</v>
      </c>
      <c r="AM20" s="48">
        <v>1</v>
      </c>
      <c r="AN20" s="47" t="s">
        <v>227</v>
      </c>
      <c r="AO20" s="47" t="s">
        <v>228</v>
      </c>
      <c r="AP20" s="47" t="s">
        <v>229</v>
      </c>
      <c r="AQ20" s="47" t="s">
        <v>280</v>
      </c>
      <c r="AR20" s="47" t="s">
        <v>157</v>
      </c>
      <c r="AS20" s="91">
        <f t="shared" si="1"/>
        <v>0</v>
      </c>
      <c r="AT20" s="91">
        <f t="shared" si="0"/>
        <v>1</v>
      </c>
      <c r="AU20" s="225"/>
    </row>
    <row r="21" spans="1:47" ht="12" customHeight="1" x14ac:dyDescent="0.15">
      <c r="A21" s="223">
        <v>19</v>
      </c>
      <c r="B21" s="48" t="s">
        <v>36</v>
      </c>
      <c r="C21" s="47" t="s">
        <v>212</v>
      </c>
      <c r="D21" s="47" t="s">
        <v>35</v>
      </c>
      <c r="E21" s="47" t="s">
        <v>281</v>
      </c>
      <c r="F21" s="47" t="s">
        <v>35</v>
      </c>
      <c r="G21" s="47" t="s">
        <v>188</v>
      </c>
      <c r="H21" s="47" t="s">
        <v>36</v>
      </c>
      <c r="I21" s="47" t="s">
        <v>189</v>
      </c>
      <c r="J21" s="47" t="s">
        <v>190</v>
      </c>
      <c r="K21" s="47" t="s">
        <v>191</v>
      </c>
      <c r="L21" s="47" t="s">
        <v>214</v>
      </c>
      <c r="M21" s="47" t="s">
        <v>215</v>
      </c>
      <c r="N21" s="47" t="s">
        <v>192</v>
      </c>
      <c r="O21" s="48" t="s">
        <v>193</v>
      </c>
      <c r="P21" s="47" t="s">
        <v>191</v>
      </c>
      <c r="Q21" s="47" t="s">
        <v>216</v>
      </c>
      <c r="R21" s="47" t="s">
        <v>217</v>
      </c>
      <c r="S21" s="48" t="s">
        <v>218</v>
      </c>
      <c r="T21" s="47" t="s">
        <v>194</v>
      </c>
      <c r="U21" s="47" t="s">
        <v>219</v>
      </c>
      <c r="V21" s="48" t="s">
        <v>191</v>
      </c>
      <c r="W21" s="48" t="s">
        <v>191</v>
      </c>
      <c r="X21" s="47" t="s">
        <v>220</v>
      </c>
      <c r="Y21" s="47" t="s">
        <v>36</v>
      </c>
      <c r="Z21" s="47" t="s">
        <v>221</v>
      </c>
      <c r="AA21" s="47" t="s">
        <v>222</v>
      </c>
      <c r="AB21" s="47" t="s">
        <v>36</v>
      </c>
      <c r="AC21" s="47" t="s">
        <v>223</v>
      </c>
      <c r="AD21" s="47" t="s">
        <v>224</v>
      </c>
      <c r="AE21" s="47" t="s">
        <v>225</v>
      </c>
      <c r="AF21" s="47" t="s">
        <v>36</v>
      </c>
      <c r="AG21" s="47" t="s">
        <v>36</v>
      </c>
      <c r="AH21" s="47" t="s">
        <v>36</v>
      </c>
      <c r="AI21" s="47" t="s">
        <v>226</v>
      </c>
      <c r="AJ21" s="48" t="s">
        <v>191</v>
      </c>
      <c r="AK21" s="47" t="s">
        <v>279</v>
      </c>
      <c r="AL21" s="47" t="s">
        <v>83</v>
      </c>
      <c r="AM21" s="48">
        <v>1</v>
      </c>
      <c r="AN21" s="47" t="s">
        <v>227</v>
      </c>
      <c r="AO21" s="47" t="s">
        <v>228</v>
      </c>
      <c r="AP21" s="47" t="s">
        <v>229</v>
      </c>
      <c r="AQ21" s="47" t="s">
        <v>282</v>
      </c>
      <c r="AR21" s="47" t="s">
        <v>157</v>
      </c>
      <c r="AS21" s="91">
        <f t="shared" si="1"/>
        <v>0</v>
      </c>
      <c r="AT21" s="91">
        <f t="shared" si="0"/>
        <v>1</v>
      </c>
      <c r="AU21" s="225"/>
    </row>
    <row r="22" spans="1:47" x14ac:dyDescent="0.15">
      <c r="A22" s="223">
        <v>20</v>
      </c>
      <c r="B22" s="48" t="s">
        <v>36</v>
      </c>
      <c r="C22" s="47" t="s">
        <v>212</v>
      </c>
      <c r="D22" s="47" t="s">
        <v>35</v>
      </c>
      <c r="E22" s="47" t="s">
        <v>283</v>
      </c>
      <c r="F22" s="47" t="s">
        <v>35</v>
      </c>
      <c r="G22" s="47" t="s">
        <v>188</v>
      </c>
      <c r="H22" s="47" t="s">
        <v>36</v>
      </c>
      <c r="I22" s="47" t="s">
        <v>189</v>
      </c>
      <c r="J22" s="47" t="s">
        <v>190</v>
      </c>
      <c r="K22" s="47" t="s">
        <v>191</v>
      </c>
      <c r="L22" s="47" t="s">
        <v>214</v>
      </c>
      <c r="M22" s="47" t="s">
        <v>215</v>
      </c>
      <c r="N22" s="47" t="s">
        <v>192</v>
      </c>
      <c r="O22" s="48" t="s">
        <v>193</v>
      </c>
      <c r="P22" s="47" t="s">
        <v>191</v>
      </c>
      <c r="Q22" s="47" t="s">
        <v>216</v>
      </c>
      <c r="R22" s="47" t="s">
        <v>217</v>
      </c>
      <c r="S22" s="48" t="s">
        <v>218</v>
      </c>
      <c r="T22" s="47" t="s">
        <v>194</v>
      </c>
      <c r="U22" s="47" t="s">
        <v>219</v>
      </c>
      <c r="V22" s="48" t="s">
        <v>191</v>
      </c>
      <c r="W22" s="48" t="s">
        <v>191</v>
      </c>
      <c r="X22" s="47" t="s">
        <v>220</v>
      </c>
      <c r="Y22" s="47" t="s">
        <v>36</v>
      </c>
      <c r="Z22" s="47" t="s">
        <v>221</v>
      </c>
      <c r="AA22" s="47" t="s">
        <v>222</v>
      </c>
      <c r="AB22" s="47" t="s">
        <v>36</v>
      </c>
      <c r="AC22" s="47" t="s">
        <v>223</v>
      </c>
      <c r="AD22" s="47" t="s">
        <v>224</v>
      </c>
      <c r="AE22" s="47" t="s">
        <v>225</v>
      </c>
      <c r="AF22" s="47" t="s">
        <v>36</v>
      </c>
      <c r="AG22" s="47" t="s">
        <v>36</v>
      </c>
      <c r="AH22" s="47" t="s">
        <v>36</v>
      </c>
      <c r="AI22" s="47" t="s">
        <v>226</v>
      </c>
      <c r="AJ22" s="48" t="s">
        <v>191</v>
      </c>
      <c r="AK22" s="47" t="s">
        <v>284</v>
      </c>
      <c r="AL22" s="47" t="s">
        <v>83</v>
      </c>
      <c r="AM22" s="48">
        <v>1</v>
      </c>
      <c r="AN22" s="47" t="s">
        <v>227</v>
      </c>
      <c r="AO22" s="47" t="s">
        <v>228</v>
      </c>
      <c r="AP22" s="47" t="s">
        <v>229</v>
      </c>
      <c r="AQ22" s="47" t="s">
        <v>285</v>
      </c>
      <c r="AR22" s="47" t="s">
        <v>157</v>
      </c>
      <c r="AS22" s="91">
        <f t="shared" si="1"/>
        <v>0</v>
      </c>
      <c r="AT22" s="91">
        <f t="shared" si="0"/>
        <v>1</v>
      </c>
      <c r="AU22" s="225"/>
    </row>
    <row r="23" spans="1:47" x14ac:dyDescent="0.15">
      <c r="A23" s="223">
        <v>21</v>
      </c>
      <c r="B23" s="48" t="s">
        <v>36</v>
      </c>
      <c r="C23" s="47" t="s">
        <v>212</v>
      </c>
      <c r="D23" s="47" t="s">
        <v>35</v>
      </c>
      <c r="E23" s="47" t="s">
        <v>260</v>
      </c>
      <c r="F23" s="47" t="s">
        <v>35</v>
      </c>
      <c r="G23" s="47" t="s">
        <v>188</v>
      </c>
      <c r="H23" s="47" t="s">
        <v>36</v>
      </c>
      <c r="I23" s="47" t="s">
        <v>189</v>
      </c>
      <c r="J23" s="47" t="s">
        <v>190</v>
      </c>
      <c r="K23" s="47" t="s">
        <v>191</v>
      </c>
      <c r="L23" s="47" t="s">
        <v>214</v>
      </c>
      <c r="M23" s="47" t="s">
        <v>215</v>
      </c>
      <c r="N23" s="47" t="s">
        <v>192</v>
      </c>
      <c r="O23" s="48" t="s">
        <v>193</v>
      </c>
      <c r="P23" s="47" t="s">
        <v>191</v>
      </c>
      <c r="Q23" s="47" t="s">
        <v>216</v>
      </c>
      <c r="R23" s="47" t="s">
        <v>217</v>
      </c>
      <c r="S23" s="48" t="s">
        <v>218</v>
      </c>
      <c r="T23" s="47" t="s">
        <v>194</v>
      </c>
      <c r="U23" s="47" t="s">
        <v>219</v>
      </c>
      <c r="V23" s="48" t="s">
        <v>191</v>
      </c>
      <c r="W23" s="48" t="s">
        <v>191</v>
      </c>
      <c r="X23" s="47" t="s">
        <v>220</v>
      </c>
      <c r="Y23" s="47" t="s">
        <v>36</v>
      </c>
      <c r="Z23" s="47" t="s">
        <v>221</v>
      </c>
      <c r="AA23" s="47" t="s">
        <v>222</v>
      </c>
      <c r="AB23" s="47" t="s">
        <v>36</v>
      </c>
      <c r="AC23" s="47" t="s">
        <v>223</v>
      </c>
      <c r="AD23" s="47" t="s">
        <v>224</v>
      </c>
      <c r="AE23" s="47" t="s">
        <v>225</v>
      </c>
      <c r="AF23" s="47" t="s">
        <v>36</v>
      </c>
      <c r="AG23" s="47" t="s">
        <v>36</v>
      </c>
      <c r="AH23" s="47" t="s">
        <v>36</v>
      </c>
      <c r="AI23" s="47" t="s">
        <v>226</v>
      </c>
      <c r="AJ23" s="48" t="s">
        <v>191</v>
      </c>
      <c r="AK23" s="47" t="s">
        <v>261</v>
      </c>
      <c r="AL23" s="47" t="s">
        <v>83</v>
      </c>
      <c r="AM23" s="48">
        <v>1</v>
      </c>
      <c r="AN23" s="47" t="s">
        <v>227</v>
      </c>
      <c r="AO23" s="47" t="s">
        <v>228</v>
      </c>
      <c r="AP23" s="47" t="s">
        <v>229</v>
      </c>
      <c r="AQ23" s="47" t="s">
        <v>262</v>
      </c>
      <c r="AR23" s="47" t="s">
        <v>232</v>
      </c>
      <c r="AS23" s="91">
        <f t="shared" si="1"/>
        <v>0</v>
      </c>
      <c r="AT23" s="91">
        <f t="shared" si="0"/>
        <v>1</v>
      </c>
      <c r="AU23" s="225"/>
    </row>
    <row r="24" spans="1:47" x14ac:dyDescent="0.15">
      <c r="A24" s="223">
        <v>22</v>
      </c>
      <c r="B24" s="48" t="s">
        <v>36</v>
      </c>
      <c r="C24" s="47" t="s">
        <v>212</v>
      </c>
      <c r="D24" s="47" t="s">
        <v>35</v>
      </c>
      <c r="E24" s="47" t="s">
        <v>286</v>
      </c>
      <c r="F24" s="47" t="s">
        <v>35</v>
      </c>
      <c r="G24" s="47" t="s">
        <v>188</v>
      </c>
      <c r="H24" s="47" t="s">
        <v>36</v>
      </c>
      <c r="I24" s="47" t="s">
        <v>189</v>
      </c>
      <c r="J24" s="47" t="s">
        <v>190</v>
      </c>
      <c r="K24" s="47" t="s">
        <v>191</v>
      </c>
      <c r="L24" s="47" t="s">
        <v>214</v>
      </c>
      <c r="M24" s="47" t="s">
        <v>215</v>
      </c>
      <c r="N24" s="47" t="s">
        <v>192</v>
      </c>
      <c r="O24" s="48" t="s">
        <v>193</v>
      </c>
      <c r="P24" s="47" t="s">
        <v>191</v>
      </c>
      <c r="Q24" s="47" t="s">
        <v>216</v>
      </c>
      <c r="R24" s="47" t="s">
        <v>217</v>
      </c>
      <c r="S24" s="48" t="s">
        <v>218</v>
      </c>
      <c r="T24" s="47" t="s">
        <v>194</v>
      </c>
      <c r="U24" s="47" t="s">
        <v>219</v>
      </c>
      <c r="V24" s="48" t="s">
        <v>191</v>
      </c>
      <c r="W24" s="48" t="s">
        <v>191</v>
      </c>
      <c r="X24" s="47" t="s">
        <v>220</v>
      </c>
      <c r="Y24" s="47" t="s">
        <v>36</v>
      </c>
      <c r="Z24" s="47" t="s">
        <v>221</v>
      </c>
      <c r="AA24" s="47" t="s">
        <v>222</v>
      </c>
      <c r="AB24" s="47" t="s">
        <v>36</v>
      </c>
      <c r="AC24" s="47" t="s">
        <v>223</v>
      </c>
      <c r="AD24" s="47" t="s">
        <v>224</v>
      </c>
      <c r="AE24" s="47" t="s">
        <v>225</v>
      </c>
      <c r="AF24" s="47" t="s">
        <v>36</v>
      </c>
      <c r="AG24" s="47" t="s">
        <v>36</v>
      </c>
      <c r="AH24" s="47" t="s">
        <v>36</v>
      </c>
      <c r="AI24" s="47" t="s">
        <v>226</v>
      </c>
      <c r="AJ24" s="48" t="s">
        <v>191</v>
      </c>
      <c r="AK24" s="47" t="s">
        <v>287</v>
      </c>
      <c r="AL24" s="47" t="s">
        <v>83</v>
      </c>
      <c r="AM24" s="48">
        <v>3</v>
      </c>
      <c r="AN24" s="47" t="s">
        <v>227</v>
      </c>
      <c r="AO24" s="47" t="s">
        <v>228</v>
      </c>
      <c r="AP24" s="47" t="s">
        <v>229</v>
      </c>
      <c r="AQ24" s="47" t="s">
        <v>288</v>
      </c>
      <c r="AR24" s="47" t="s">
        <v>235</v>
      </c>
      <c r="AS24" s="91">
        <f t="shared" si="1"/>
        <v>0</v>
      </c>
      <c r="AT24" s="91">
        <f t="shared" si="0"/>
        <v>1</v>
      </c>
      <c r="AU24" s="225"/>
    </row>
    <row r="25" spans="1:47" x14ac:dyDescent="0.15">
      <c r="A25" s="223">
        <v>23</v>
      </c>
      <c r="B25" s="48" t="s">
        <v>36</v>
      </c>
      <c r="C25" s="47" t="s">
        <v>212</v>
      </c>
      <c r="D25" s="47" t="s">
        <v>35</v>
      </c>
      <c r="E25" s="47" t="s">
        <v>263</v>
      </c>
      <c r="F25" s="47" t="s">
        <v>35</v>
      </c>
      <c r="G25" s="47" t="s">
        <v>188</v>
      </c>
      <c r="H25" s="47" t="s">
        <v>36</v>
      </c>
      <c r="I25" s="47" t="s">
        <v>189</v>
      </c>
      <c r="J25" s="47" t="s">
        <v>190</v>
      </c>
      <c r="K25" s="47" t="s">
        <v>191</v>
      </c>
      <c r="L25" s="47" t="s">
        <v>214</v>
      </c>
      <c r="M25" s="47" t="s">
        <v>215</v>
      </c>
      <c r="N25" s="47" t="s">
        <v>192</v>
      </c>
      <c r="O25" s="48" t="s">
        <v>193</v>
      </c>
      <c r="P25" s="47" t="s">
        <v>191</v>
      </c>
      <c r="Q25" s="47" t="s">
        <v>216</v>
      </c>
      <c r="R25" s="47" t="s">
        <v>217</v>
      </c>
      <c r="S25" s="48" t="s">
        <v>218</v>
      </c>
      <c r="T25" s="47" t="s">
        <v>194</v>
      </c>
      <c r="U25" s="47" t="s">
        <v>219</v>
      </c>
      <c r="V25" s="48" t="s">
        <v>191</v>
      </c>
      <c r="W25" s="48" t="s">
        <v>191</v>
      </c>
      <c r="X25" s="47" t="s">
        <v>220</v>
      </c>
      <c r="Y25" s="47" t="s">
        <v>36</v>
      </c>
      <c r="Z25" s="47" t="s">
        <v>221</v>
      </c>
      <c r="AA25" s="47" t="s">
        <v>222</v>
      </c>
      <c r="AB25" s="47" t="s">
        <v>36</v>
      </c>
      <c r="AC25" s="47" t="s">
        <v>223</v>
      </c>
      <c r="AD25" s="47" t="s">
        <v>224</v>
      </c>
      <c r="AE25" s="47" t="s">
        <v>225</v>
      </c>
      <c r="AF25" s="47" t="s">
        <v>36</v>
      </c>
      <c r="AG25" s="47" t="s">
        <v>36</v>
      </c>
      <c r="AH25" s="47" t="s">
        <v>36</v>
      </c>
      <c r="AI25" s="47" t="s">
        <v>226</v>
      </c>
      <c r="AJ25" s="48" t="s">
        <v>191</v>
      </c>
      <c r="AK25" s="47" t="s">
        <v>264</v>
      </c>
      <c r="AL25" s="47" t="s">
        <v>83</v>
      </c>
      <c r="AM25" s="48">
        <v>3</v>
      </c>
      <c r="AN25" s="47" t="s">
        <v>227</v>
      </c>
      <c r="AO25" s="47" t="s">
        <v>228</v>
      </c>
      <c r="AP25" s="47" t="s">
        <v>229</v>
      </c>
      <c r="AQ25" s="47" t="s">
        <v>265</v>
      </c>
      <c r="AR25" s="47" t="s">
        <v>250</v>
      </c>
      <c r="AS25" s="91">
        <f t="shared" si="1"/>
        <v>0</v>
      </c>
      <c r="AT25" s="91">
        <f t="shared" si="0"/>
        <v>1</v>
      </c>
      <c r="AU25" s="225"/>
    </row>
    <row r="26" spans="1:47" x14ac:dyDescent="0.15">
      <c r="A26" s="223">
        <v>24</v>
      </c>
      <c r="B26" s="48" t="s">
        <v>36</v>
      </c>
      <c r="C26" s="47" t="s">
        <v>212</v>
      </c>
      <c r="D26" s="47" t="s">
        <v>35</v>
      </c>
      <c r="E26" s="47" t="s">
        <v>266</v>
      </c>
      <c r="F26" s="47" t="s">
        <v>35</v>
      </c>
      <c r="G26" s="47" t="s">
        <v>188</v>
      </c>
      <c r="H26" s="47" t="s">
        <v>36</v>
      </c>
      <c r="I26" s="47" t="s">
        <v>189</v>
      </c>
      <c r="J26" s="47" t="s">
        <v>190</v>
      </c>
      <c r="K26" s="47" t="s">
        <v>191</v>
      </c>
      <c r="L26" s="47" t="s">
        <v>214</v>
      </c>
      <c r="M26" s="47" t="s">
        <v>215</v>
      </c>
      <c r="N26" s="47" t="s">
        <v>192</v>
      </c>
      <c r="O26" s="48" t="s">
        <v>193</v>
      </c>
      <c r="P26" s="47" t="s">
        <v>191</v>
      </c>
      <c r="Q26" s="47" t="s">
        <v>216</v>
      </c>
      <c r="R26" s="47" t="s">
        <v>217</v>
      </c>
      <c r="S26" s="48" t="s">
        <v>218</v>
      </c>
      <c r="T26" s="47" t="s">
        <v>194</v>
      </c>
      <c r="U26" s="47" t="s">
        <v>219</v>
      </c>
      <c r="V26" s="48" t="s">
        <v>191</v>
      </c>
      <c r="W26" s="48" t="s">
        <v>191</v>
      </c>
      <c r="X26" s="47" t="s">
        <v>220</v>
      </c>
      <c r="Y26" s="47" t="s">
        <v>36</v>
      </c>
      <c r="Z26" s="47" t="s">
        <v>221</v>
      </c>
      <c r="AA26" s="47" t="s">
        <v>222</v>
      </c>
      <c r="AB26" s="47" t="s">
        <v>36</v>
      </c>
      <c r="AC26" s="47" t="s">
        <v>223</v>
      </c>
      <c r="AD26" s="47" t="s">
        <v>224</v>
      </c>
      <c r="AE26" s="47" t="s">
        <v>225</v>
      </c>
      <c r="AF26" s="47" t="s">
        <v>36</v>
      </c>
      <c r="AG26" s="47" t="s">
        <v>36</v>
      </c>
      <c r="AH26" s="47" t="s">
        <v>36</v>
      </c>
      <c r="AI26" s="47" t="s">
        <v>226</v>
      </c>
      <c r="AJ26" s="48" t="s">
        <v>191</v>
      </c>
      <c r="AK26" s="47" t="s">
        <v>264</v>
      </c>
      <c r="AL26" s="47" t="s">
        <v>83</v>
      </c>
      <c r="AM26" s="48">
        <v>3</v>
      </c>
      <c r="AN26" s="47" t="s">
        <v>227</v>
      </c>
      <c r="AO26" s="47" t="s">
        <v>228</v>
      </c>
      <c r="AP26" s="47" t="s">
        <v>229</v>
      </c>
      <c r="AQ26" s="47" t="s">
        <v>267</v>
      </c>
      <c r="AR26" s="47" t="s">
        <v>157</v>
      </c>
      <c r="AS26" s="91">
        <f t="shared" si="1"/>
        <v>0</v>
      </c>
      <c r="AT26" s="91">
        <f t="shared" si="0"/>
        <v>1</v>
      </c>
      <c r="AU26" s="225"/>
    </row>
    <row r="27" spans="1:47" x14ac:dyDescent="0.15">
      <c r="A27" s="223">
        <v>25</v>
      </c>
      <c r="B27" s="48" t="s">
        <v>36</v>
      </c>
      <c r="C27" s="47" t="s">
        <v>212</v>
      </c>
      <c r="D27" s="47" t="s">
        <v>35</v>
      </c>
      <c r="E27" s="47" t="s">
        <v>289</v>
      </c>
      <c r="F27" s="47" t="s">
        <v>35</v>
      </c>
      <c r="G27" s="47" t="s">
        <v>188</v>
      </c>
      <c r="H27" s="47" t="s">
        <v>36</v>
      </c>
      <c r="I27" s="47" t="s">
        <v>189</v>
      </c>
      <c r="J27" s="47" t="s">
        <v>190</v>
      </c>
      <c r="K27" s="47" t="s">
        <v>191</v>
      </c>
      <c r="L27" s="47" t="s">
        <v>214</v>
      </c>
      <c r="M27" s="47" t="s">
        <v>215</v>
      </c>
      <c r="N27" s="47" t="s">
        <v>192</v>
      </c>
      <c r="O27" s="48" t="s">
        <v>193</v>
      </c>
      <c r="P27" s="47" t="s">
        <v>191</v>
      </c>
      <c r="Q27" s="47" t="s">
        <v>216</v>
      </c>
      <c r="R27" s="47" t="s">
        <v>217</v>
      </c>
      <c r="S27" s="48" t="s">
        <v>218</v>
      </c>
      <c r="T27" s="47" t="s">
        <v>194</v>
      </c>
      <c r="U27" s="47" t="s">
        <v>219</v>
      </c>
      <c r="V27" s="48" t="s">
        <v>191</v>
      </c>
      <c r="W27" s="48" t="s">
        <v>191</v>
      </c>
      <c r="X27" s="47" t="s">
        <v>220</v>
      </c>
      <c r="Y27" s="47" t="s">
        <v>36</v>
      </c>
      <c r="Z27" s="47" t="s">
        <v>221</v>
      </c>
      <c r="AA27" s="47" t="s">
        <v>222</v>
      </c>
      <c r="AB27" s="47" t="s">
        <v>36</v>
      </c>
      <c r="AC27" s="47" t="s">
        <v>223</v>
      </c>
      <c r="AD27" s="47" t="s">
        <v>224</v>
      </c>
      <c r="AE27" s="47" t="s">
        <v>225</v>
      </c>
      <c r="AF27" s="47" t="s">
        <v>36</v>
      </c>
      <c r="AG27" s="47" t="s">
        <v>36</v>
      </c>
      <c r="AH27" s="47" t="s">
        <v>36</v>
      </c>
      <c r="AI27" s="47" t="s">
        <v>226</v>
      </c>
      <c r="AJ27" s="48" t="s">
        <v>191</v>
      </c>
      <c r="AK27" s="47" t="s">
        <v>264</v>
      </c>
      <c r="AL27" s="47" t="s">
        <v>83</v>
      </c>
      <c r="AM27" s="48">
        <v>2</v>
      </c>
      <c r="AN27" s="47" t="s">
        <v>227</v>
      </c>
      <c r="AO27" s="47" t="s">
        <v>228</v>
      </c>
      <c r="AP27" s="47" t="s">
        <v>229</v>
      </c>
      <c r="AQ27" s="47" t="s">
        <v>290</v>
      </c>
      <c r="AR27" s="47" t="s">
        <v>157</v>
      </c>
      <c r="AS27" s="91">
        <f t="shared" si="1"/>
        <v>0</v>
      </c>
      <c r="AT27" s="91">
        <f t="shared" si="0"/>
        <v>1</v>
      </c>
      <c r="AU27" s="225"/>
    </row>
    <row r="28" spans="1:47" x14ac:dyDescent="0.15">
      <c r="A28" s="223">
        <v>26</v>
      </c>
      <c r="B28" s="48" t="s">
        <v>36</v>
      </c>
      <c r="C28" s="47" t="s">
        <v>212</v>
      </c>
      <c r="D28" s="47" t="s">
        <v>35</v>
      </c>
      <c r="E28" s="47" t="s">
        <v>291</v>
      </c>
      <c r="F28" s="47" t="s">
        <v>35</v>
      </c>
      <c r="G28" s="47" t="s">
        <v>188</v>
      </c>
      <c r="H28" s="47" t="s">
        <v>36</v>
      </c>
      <c r="I28" s="47" t="s">
        <v>189</v>
      </c>
      <c r="J28" s="47" t="s">
        <v>190</v>
      </c>
      <c r="K28" s="47" t="s">
        <v>191</v>
      </c>
      <c r="L28" s="47" t="s">
        <v>214</v>
      </c>
      <c r="M28" s="47" t="s">
        <v>215</v>
      </c>
      <c r="N28" s="47" t="s">
        <v>192</v>
      </c>
      <c r="O28" s="48" t="s">
        <v>193</v>
      </c>
      <c r="P28" s="47" t="s">
        <v>191</v>
      </c>
      <c r="Q28" s="47" t="s">
        <v>216</v>
      </c>
      <c r="R28" s="47" t="s">
        <v>217</v>
      </c>
      <c r="S28" s="48" t="s">
        <v>218</v>
      </c>
      <c r="T28" s="47" t="s">
        <v>194</v>
      </c>
      <c r="U28" s="47" t="s">
        <v>219</v>
      </c>
      <c r="V28" s="48" t="s">
        <v>191</v>
      </c>
      <c r="W28" s="48" t="s">
        <v>191</v>
      </c>
      <c r="X28" s="47" t="s">
        <v>220</v>
      </c>
      <c r="Y28" s="47" t="s">
        <v>36</v>
      </c>
      <c r="Z28" s="47" t="s">
        <v>221</v>
      </c>
      <c r="AA28" s="47" t="s">
        <v>222</v>
      </c>
      <c r="AB28" s="47" t="s">
        <v>36</v>
      </c>
      <c r="AC28" s="47" t="s">
        <v>223</v>
      </c>
      <c r="AD28" s="47" t="s">
        <v>224</v>
      </c>
      <c r="AE28" s="47" t="s">
        <v>225</v>
      </c>
      <c r="AF28" s="47" t="s">
        <v>36</v>
      </c>
      <c r="AG28" s="47" t="s">
        <v>36</v>
      </c>
      <c r="AH28" s="47" t="s">
        <v>36</v>
      </c>
      <c r="AI28" s="47" t="s">
        <v>226</v>
      </c>
      <c r="AJ28" s="48" t="s">
        <v>191</v>
      </c>
      <c r="AK28" s="47" t="s">
        <v>292</v>
      </c>
      <c r="AL28" s="47" t="s">
        <v>83</v>
      </c>
      <c r="AM28" s="48">
        <v>1</v>
      </c>
      <c r="AN28" s="47" t="s">
        <v>227</v>
      </c>
      <c r="AO28" s="47" t="s">
        <v>228</v>
      </c>
      <c r="AP28" s="47" t="s">
        <v>229</v>
      </c>
      <c r="AQ28" s="47" t="s">
        <v>293</v>
      </c>
      <c r="AR28" s="47" t="s">
        <v>232</v>
      </c>
      <c r="AS28" s="91">
        <f t="shared" si="1"/>
        <v>0</v>
      </c>
      <c r="AT28" s="91">
        <f t="shared" si="0"/>
        <v>1</v>
      </c>
      <c r="AU28" s="225"/>
    </row>
    <row r="29" spans="1:47" x14ac:dyDescent="0.15">
      <c r="A29" s="223">
        <v>27</v>
      </c>
      <c r="B29" s="48" t="s">
        <v>36</v>
      </c>
      <c r="C29" s="47" t="s">
        <v>212</v>
      </c>
      <c r="D29" s="47" t="s">
        <v>35</v>
      </c>
      <c r="E29" s="47" t="s">
        <v>294</v>
      </c>
      <c r="F29" s="47" t="s">
        <v>35</v>
      </c>
      <c r="G29" s="47" t="s">
        <v>188</v>
      </c>
      <c r="H29" s="47" t="s">
        <v>36</v>
      </c>
      <c r="I29" s="47" t="s">
        <v>189</v>
      </c>
      <c r="J29" s="47" t="s">
        <v>190</v>
      </c>
      <c r="K29" s="47" t="s">
        <v>191</v>
      </c>
      <c r="L29" s="47" t="s">
        <v>214</v>
      </c>
      <c r="M29" s="47" t="s">
        <v>215</v>
      </c>
      <c r="N29" s="47" t="s">
        <v>192</v>
      </c>
      <c r="O29" s="48" t="s">
        <v>193</v>
      </c>
      <c r="P29" s="47" t="s">
        <v>191</v>
      </c>
      <c r="Q29" s="47" t="s">
        <v>216</v>
      </c>
      <c r="R29" s="47" t="s">
        <v>217</v>
      </c>
      <c r="S29" s="48" t="s">
        <v>218</v>
      </c>
      <c r="T29" s="47" t="s">
        <v>194</v>
      </c>
      <c r="U29" s="47" t="s">
        <v>219</v>
      </c>
      <c r="V29" s="48" t="s">
        <v>191</v>
      </c>
      <c r="W29" s="48" t="s">
        <v>191</v>
      </c>
      <c r="X29" s="47" t="s">
        <v>220</v>
      </c>
      <c r="Y29" s="47" t="s">
        <v>36</v>
      </c>
      <c r="Z29" s="47" t="s">
        <v>221</v>
      </c>
      <c r="AA29" s="47" t="s">
        <v>222</v>
      </c>
      <c r="AB29" s="47" t="s">
        <v>36</v>
      </c>
      <c r="AC29" s="47" t="s">
        <v>223</v>
      </c>
      <c r="AD29" s="47" t="s">
        <v>224</v>
      </c>
      <c r="AE29" s="47" t="s">
        <v>225</v>
      </c>
      <c r="AF29" s="47" t="s">
        <v>36</v>
      </c>
      <c r="AG29" s="47" t="s">
        <v>36</v>
      </c>
      <c r="AH29" s="47" t="s">
        <v>36</v>
      </c>
      <c r="AI29" s="47" t="s">
        <v>226</v>
      </c>
      <c r="AJ29" s="48" t="s">
        <v>191</v>
      </c>
      <c r="AK29" s="47" t="s">
        <v>295</v>
      </c>
      <c r="AL29" s="47" t="s">
        <v>83</v>
      </c>
      <c r="AM29" s="48">
        <v>15</v>
      </c>
      <c r="AN29" s="47" t="s">
        <v>227</v>
      </c>
      <c r="AO29" s="47" t="s">
        <v>228</v>
      </c>
      <c r="AP29" s="47" t="s">
        <v>229</v>
      </c>
      <c r="AQ29" s="47" t="s">
        <v>296</v>
      </c>
      <c r="AR29" s="47" t="s">
        <v>297</v>
      </c>
      <c r="AS29" s="91">
        <f t="shared" si="1"/>
        <v>0</v>
      </c>
      <c r="AT29" s="91">
        <f t="shared" si="0"/>
        <v>1</v>
      </c>
      <c r="AU29" s="225"/>
    </row>
    <row r="30" spans="1:47" x14ac:dyDescent="0.15">
      <c r="A30" s="223">
        <v>28</v>
      </c>
      <c r="B30" s="48" t="s">
        <v>36</v>
      </c>
      <c r="C30" s="47" t="s">
        <v>212</v>
      </c>
      <c r="D30" s="47" t="s">
        <v>35</v>
      </c>
      <c r="E30" s="47" t="s">
        <v>298</v>
      </c>
      <c r="F30" s="47" t="s">
        <v>35</v>
      </c>
      <c r="G30" s="47" t="s">
        <v>188</v>
      </c>
      <c r="H30" s="47" t="s">
        <v>36</v>
      </c>
      <c r="I30" s="47" t="s">
        <v>189</v>
      </c>
      <c r="J30" s="47" t="s">
        <v>190</v>
      </c>
      <c r="K30" s="47" t="s">
        <v>191</v>
      </c>
      <c r="L30" s="47" t="s">
        <v>214</v>
      </c>
      <c r="M30" s="47" t="s">
        <v>215</v>
      </c>
      <c r="N30" s="47" t="s">
        <v>192</v>
      </c>
      <c r="O30" s="48" t="s">
        <v>193</v>
      </c>
      <c r="P30" s="47" t="s">
        <v>191</v>
      </c>
      <c r="Q30" s="47" t="s">
        <v>216</v>
      </c>
      <c r="R30" s="47" t="s">
        <v>217</v>
      </c>
      <c r="S30" s="48" t="s">
        <v>218</v>
      </c>
      <c r="T30" s="47" t="s">
        <v>194</v>
      </c>
      <c r="U30" s="47" t="s">
        <v>219</v>
      </c>
      <c r="V30" s="48" t="s">
        <v>191</v>
      </c>
      <c r="W30" s="48" t="s">
        <v>191</v>
      </c>
      <c r="X30" s="47" t="s">
        <v>220</v>
      </c>
      <c r="Y30" s="47" t="s">
        <v>36</v>
      </c>
      <c r="Z30" s="47" t="s">
        <v>221</v>
      </c>
      <c r="AA30" s="47" t="s">
        <v>222</v>
      </c>
      <c r="AB30" s="47" t="s">
        <v>36</v>
      </c>
      <c r="AC30" s="47" t="s">
        <v>223</v>
      </c>
      <c r="AD30" s="47" t="s">
        <v>224</v>
      </c>
      <c r="AE30" s="47" t="s">
        <v>225</v>
      </c>
      <c r="AF30" s="47" t="s">
        <v>36</v>
      </c>
      <c r="AG30" s="47" t="s">
        <v>36</v>
      </c>
      <c r="AH30" s="47" t="s">
        <v>36</v>
      </c>
      <c r="AI30" s="47" t="s">
        <v>226</v>
      </c>
      <c r="AJ30" s="48" t="s">
        <v>191</v>
      </c>
      <c r="AK30" s="47" t="s">
        <v>295</v>
      </c>
      <c r="AL30" s="47" t="s">
        <v>83</v>
      </c>
      <c r="AM30" s="48">
        <v>10</v>
      </c>
      <c r="AN30" s="47" t="s">
        <v>227</v>
      </c>
      <c r="AO30" s="47" t="s">
        <v>228</v>
      </c>
      <c r="AP30" s="47" t="s">
        <v>229</v>
      </c>
      <c r="AQ30" s="47" t="s">
        <v>299</v>
      </c>
      <c r="AR30" s="47" t="s">
        <v>297</v>
      </c>
      <c r="AS30" s="91">
        <f t="shared" si="1"/>
        <v>0</v>
      </c>
      <c r="AT30" s="91">
        <f t="shared" si="0"/>
        <v>1</v>
      </c>
      <c r="AU30" s="225"/>
    </row>
    <row r="31" spans="1:47" x14ac:dyDescent="0.15">
      <c r="A31" s="223">
        <v>29</v>
      </c>
      <c r="B31" s="48" t="s">
        <v>36</v>
      </c>
      <c r="C31" s="47" t="s">
        <v>212</v>
      </c>
      <c r="D31" s="47" t="s">
        <v>35</v>
      </c>
      <c r="E31" s="47" t="s">
        <v>300</v>
      </c>
      <c r="F31" s="47" t="s">
        <v>35</v>
      </c>
      <c r="G31" s="47" t="s">
        <v>188</v>
      </c>
      <c r="H31" s="47" t="s">
        <v>36</v>
      </c>
      <c r="I31" s="47" t="s">
        <v>189</v>
      </c>
      <c r="J31" s="47" t="s">
        <v>190</v>
      </c>
      <c r="K31" s="47" t="s">
        <v>191</v>
      </c>
      <c r="L31" s="47" t="s">
        <v>214</v>
      </c>
      <c r="M31" s="47" t="s">
        <v>215</v>
      </c>
      <c r="N31" s="47" t="s">
        <v>192</v>
      </c>
      <c r="O31" s="48" t="s">
        <v>193</v>
      </c>
      <c r="P31" s="47" t="s">
        <v>191</v>
      </c>
      <c r="Q31" s="47" t="s">
        <v>216</v>
      </c>
      <c r="R31" s="47" t="s">
        <v>217</v>
      </c>
      <c r="S31" s="48" t="s">
        <v>218</v>
      </c>
      <c r="T31" s="47" t="s">
        <v>194</v>
      </c>
      <c r="U31" s="47" t="s">
        <v>219</v>
      </c>
      <c r="V31" s="48" t="s">
        <v>191</v>
      </c>
      <c r="W31" s="48" t="s">
        <v>191</v>
      </c>
      <c r="X31" s="47" t="s">
        <v>220</v>
      </c>
      <c r="Y31" s="47" t="s">
        <v>36</v>
      </c>
      <c r="Z31" s="47" t="s">
        <v>221</v>
      </c>
      <c r="AA31" s="47" t="s">
        <v>222</v>
      </c>
      <c r="AB31" s="47" t="s">
        <v>36</v>
      </c>
      <c r="AC31" s="47" t="s">
        <v>223</v>
      </c>
      <c r="AD31" s="47" t="s">
        <v>224</v>
      </c>
      <c r="AE31" s="47" t="s">
        <v>225</v>
      </c>
      <c r="AF31" s="47" t="s">
        <v>36</v>
      </c>
      <c r="AG31" s="47" t="s">
        <v>36</v>
      </c>
      <c r="AH31" s="47" t="s">
        <v>36</v>
      </c>
      <c r="AI31" s="47" t="s">
        <v>226</v>
      </c>
      <c r="AJ31" s="48" t="s">
        <v>191</v>
      </c>
      <c r="AK31" s="47" t="s">
        <v>301</v>
      </c>
      <c r="AL31" s="47" t="s">
        <v>83</v>
      </c>
      <c r="AM31" s="48">
        <v>2</v>
      </c>
      <c r="AN31" s="47" t="s">
        <v>227</v>
      </c>
      <c r="AO31" s="47" t="s">
        <v>228</v>
      </c>
      <c r="AP31" s="47" t="s">
        <v>229</v>
      </c>
      <c r="AQ31" s="47" t="s">
        <v>302</v>
      </c>
      <c r="AR31" s="47" t="s">
        <v>250</v>
      </c>
      <c r="AS31" s="91">
        <f t="shared" si="1"/>
        <v>0</v>
      </c>
      <c r="AT31" s="91">
        <f t="shared" si="0"/>
        <v>1</v>
      </c>
      <c r="AU31" s="225"/>
    </row>
    <row r="32" spans="1:47" x14ac:dyDescent="0.15">
      <c r="A32" s="223">
        <v>30</v>
      </c>
      <c r="B32" s="48" t="s">
        <v>36</v>
      </c>
      <c r="C32" s="47" t="s">
        <v>212</v>
      </c>
      <c r="D32" s="47" t="s">
        <v>35</v>
      </c>
      <c r="E32" s="47" t="s">
        <v>306</v>
      </c>
      <c r="F32" s="47" t="s">
        <v>35</v>
      </c>
      <c r="G32" s="47" t="s">
        <v>188</v>
      </c>
      <c r="H32" s="47" t="s">
        <v>36</v>
      </c>
      <c r="I32" s="47" t="s">
        <v>189</v>
      </c>
      <c r="J32" s="47" t="s">
        <v>190</v>
      </c>
      <c r="K32" s="47" t="s">
        <v>191</v>
      </c>
      <c r="L32" s="47" t="s">
        <v>214</v>
      </c>
      <c r="M32" s="47" t="s">
        <v>215</v>
      </c>
      <c r="N32" s="47" t="s">
        <v>192</v>
      </c>
      <c r="O32" s="48" t="s">
        <v>193</v>
      </c>
      <c r="P32" s="47" t="s">
        <v>191</v>
      </c>
      <c r="Q32" s="47" t="s">
        <v>216</v>
      </c>
      <c r="R32" s="47" t="s">
        <v>217</v>
      </c>
      <c r="S32" s="48" t="s">
        <v>218</v>
      </c>
      <c r="T32" s="47" t="s">
        <v>194</v>
      </c>
      <c r="U32" s="47" t="s">
        <v>219</v>
      </c>
      <c r="V32" s="48" t="s">
        <v>191</v>
      </c>
      <c r="W32" s="48" t="s">
        <v>191</v>
      </c>
      <c r="X32" s="47" t="s">
        <v>220</v>
      </c>
      <c r="Y32" s="47" t="s">
        <v>36</v>
      </c>
      <c r="Z32" s="47" t="s">
        <v>221</v>
      </c>
      <c r="AA32" s="47" t="s">
        <v>222</v>
      </c>
      <c r="AB32" s="47" t="s">
        <v>36</v>
      </c>
      <c r="AC32" s="47" t="s">
        <v>223</v>
      </c>
      <c r="AD32" s="47" t="s">
        <v>224</v>
      </c>
      <c r="AE32" s="47" t="s">
        <v>225</v>
      </c>
      <c r="AF32" s="47" t="s">
        <v>36</v>
      </c>
      <c r="AG32" s="47" t="s">
        <v>36</v>
      </c>
      <c r="AH32" s="47" t="s">
        <v>36</v>
      </c>
      <c r="AI32" s="47" t="s">
        <v>226</v>
      </c>
      <c r="AJ32" s="48" t="s">
        <v>191</v>
      </c>
      <c r="AK32" s="47" t="s">
        <v>304</v>
      </c>
      <c r="AL32" s="47" t="s">
        <v>83</v>
      </c>
      <c r="AM32" s="48">
        <v>2</v>
      </c>
      <c r="AN32" s="47" t="s">
        <v>227</v>
      </c>
      <c r="AO32" s="47" t="s">
        <v>228</v>
      </c>
      <c r="AP32" s="47" t="s">
        <v>229</v>
      </c>
      <c r="AQ32" s="47" t="s">
        <v>307</v>
      </c>
      <c r="AR32" s="47" t="s">
        <v>157</v>
      </c>
      <c r="AS32" s="91">
        <f t="shared" si="1"/>
        <v>0</v>
      </c>
      <c r="AT32" s="91">
        <f t="shared" si="0"/>
        <v>1</v>
      </c>
      <c r="AU32" s="225"/>
    </row>
    <row r="33" spans="1:47" x14ac:dyDescent="0.15">
      <c r="A33" s="223">
        <v>31</v>
      </c>
      <c r="B33" s="48" t="s">
        <v>36</v>
      </c>
      <c r="C33" s="47" t="s">
        <v>212</v>
      </c>
      <c r="D33" s="47" t="s">
        <v>35</v>
      </c>
      <c r="E33" s="47" t="s">
        <v>303</v>
      </c>
      <c r="F33" s="47" t="s">
        <v>35</v>
      </c>
      <c r="G33" s="47" t="s">
        <v>188</v>
      </c>
      <c r="H33" s="47" t="s">
        <v>36</v>
      </c>
      <c r="I33" s="47" t="s">
        <v>189</v>
      </c>
      <c r="J33" s="47" t="s">
        <v>190</v>
      </c>
      <c r="K33" s="47" t="s">
        <v>191</v>
      </c>
      <c r="L33" s="47" t="s">
        <v>214</v>
      </c>
      <c r="M33" s="47" t="s">
        <v>215</v>
      </c>
      <c r="N33" s="47" t="s">
        <v>192</v>
      </c>
      <c r="O33" s="48" t="s">
        <v>193</v>
      </c>
      <c r="P33" s="47" t="s">
        <v>191</v>
      </c>
      <c r="Q33" s="47" t="s">
        <v>216</v>
      </c>
      <c r="R33" s="47" t="s">
        <v>217</v>
      </c>
      <c r="S33" s="48" t="s">
        <v>218</v>
      </c>
      <c r="T33" s="47" t="s">
        <v>194</v>
      </c>
      <c r="U33" s="47" t="s">
        <v>219</v>
      </c>
      <c r="V33" s="48" t="s">
        <v>191</v>
      </c>
      <c r="W33" s="48" t="s">
        <v>191</v>
      </c>
      <c r="X33" s="47" t="s">
        <v>220</v>
      </c>
      <c r="Y33" s="47" t="s">
        <v>36</v>
      </c>
      <c r="Z33" s="47" t="s">
        <v>221</v>
      </c>
      <c r="AA33" s="47" t="s">
        <v>222</v>
      </c>
      <c r="AB33" s="47" t="s">
        <v>36</v>
      </c>
      <c r="AC33" s="47" t="s">
        <v>223</v>
      </c>
      <c r="AD33" s="47" t="s">
        <v>224</v>
      </c>
      <c r="AE33" s="47" t="s">
        <v>225</v>
      </c>
      <c r="AF33" s="47" t="s">
        <v>36</v>
      </c>
      <c r="AG33" s="47" t="s">
        <v>36</v>
      </c>
      <c r="AH33" s="47" t="s">
        <v>36</v>
      </c>
      <c r="AI33" s="47" t="s">
        <v>226</v>
      </c>
      <c r="AJ33" s="48" t="s">
        <v>191</v>
      </c>
      <c r="AK33" s="47" t="s">
        <v>304</v>
      </c>
      <c r="AL33" s="47" t="s">
        <v>83</v>
      </c>
      <c r="AM33" s="48">
        <v>1</v>
      </c>
      <c r="AN33" s="47" t="s">
        <v>227</v>
      </c>
      <c r="AO33" s="47" t="s">
        <v>228</v>
      </c>
      <c r="AP33" s="47" t="s">
        <v>229</v>
      </c>
      <c r="AQ33" s="47" t="s">
        <v>305</v>
      </c>
      <c r="AR33" s="47" t="s">
        <v>157</v>
      </c>
      <c r="AS33" s="91">
        <f t="shared" si="1"/>
        <v>0</v>
      </c>
      <c r="AT33" s="91">
        <f t="shared" si="0"/>
        <v>1</v>
      </c>
      <c r="AU33" s="225"/>
    </row>
    <row r="34" spans="1:47" x14ac:dyDescent="0.15">
      <c r="A34" s="223">
        <v>32</v>
      </c>
      <c r="B34" s="48" t="s">
        <v>36</v>
      </c>
      <c r="C34" s="47" t="s">
        <v>212</v>
      </c>
      <c r="D34" s="47" t="s">
        <v>35</v>
      </c>
      <c r="E34" s="47" t="s">
        <v>308</v>
      </c>
      <c r="F34" s="47" t="s">
        <v>35</v>
      </c>
      <c r="G34" s="47" t="s">
        <v>188</v>
      </c>
      <c r="H34" s="47" t="s">
        <v>36</v>
      </c>
      <c r="I34" s="47" t="s">
        <v>189</v>
      </c>
      <c r="J34" s="47" t="s">
        <v>190</v>
      </c>
      <c r="K34" s="47" t="s">
        <v>191</v>
      </c>
      <c r="L34" s="47" t="s">
        <v>214</v>
      </c>
      <c r="M34" s="47" t="s">
        <v>215</v>
      </c>
      <c r="N34" s="47" t="s">
        <v>192</v>
      </c>
      <c r="O34" s="48" t="s">
        <v>193</v>
      </c>
      <c r="P34" s="47" t="s">
        <v>191</v>
      </c>
      <c r="Q34" s="47" t="s">
        <v>216</v>
      </c>
      <c r="R34" s="47" t="s">
        <v>217</v>
      </c>
      <c r="S34" s="48" t="s">
        <v>218</v>
      </c>
      <c r="T34" s="47" t="s">
        <v>194</v>
      </c>
      <c r="U34" s="47" t="s">
        <v>219</v>
      </c>
      <c r="V34" s="48" t="s">
        <v>191</v>
      </c>
      <c r="W34" s="48" t="s">
        <v>191</v>
      </c>
      <c r="X34" s="47" t="s">
        <v>220</v>
      </c>
      <c r="Y34" s="47" t="s">
        <v>36</v>
      </c>
      <c r="Z34" s="47" t="s">
        <v>221</v>
      </c>
      <c r="AA34" s="47" t="s">
        <v>222</v>
      </c>
      <c r="AB34" s="47" t="s">
        <v>36</v>
      </c>
      <c r="AC34" s="47" t="s">
        <v>223</v>
      </c>
      <c r="AD34" s="47" t="s">
        <v>224</v>
      </c>
      <c r="AE34" s="47" t="s">
        <v>225</v>
      </c>
      <c r="AF34" s="47" t="s">
        <v>36</v>
      </c>
      <c r="AG34" s="47" t="s">
        <v>36</v>
      </c>
      <c r="AH34" s="47" t="s">
        <v>36</v>
      </c>
      <c r="AI34" s="47" t="s">
        <v>226</v>
      </c>
      <c r="AJ34" s="48" t="s">
        <v>191</v>
      </c>
      <c r="AK34" s="47" t="s">
        <v>304</v>
      </c>
      <c r="AL34" s="47" t="s">
        <v>83</v>
      </c>
      <c r="AM34" s="48">
        <v>2</v>
      </c>
      <c r="AN34" s="47" t="s">
        <v>227</v>
      </c>
      <c r="AO34" s="47" t="s">
        <v>228</v>
      </c>
      <c r="AP34" s="47" t="s">
        <v>229</v>
      </c>
      <c r="AQ34" s="47" t="s">
        <v>309</v>
      </c>
      <c r="AR34" s="47" t="s">
        <v>157</v>
      </c>
      <c r="AS34" s="91">
        <f t="shared" si="1"/>
        <v>0</v>
      </c>
      <c r="AT34" s="91">
        <f t="shared" si="0"/>
        <v>1</v>
      </c>
      <c r="AU34" s="225"/>
    </row>
    <row r="35" spans="1:47" x14ac:dyDescent="0.15">
      <c r="A35" s="223">
        <v>33</v>
      </c>
      <c r="B35" s="48" t="s">
        <v>36</v>
      </c>
      <c r="C35" s="47" t="s">
        <v>212</v>
      </c>
      <c r="D35" s="47" t="s">
        <v>35</v>
      </c>
      <c r="E35" s="47" t="s">
        <v>310</v>
      </c>
      <c r="F35" s="47" t="s">
        <v>35</v>
      </c>
      <c r="G35" s="47" t="s">
        <v>188</v>
      </c>
      <c r="H35" s="47" t="s">
        <v>36</v>
      </c>
      <c r="I35" s="47" t="s">
        <v>189</v>
      </c>
      <c r="J35" s="47" t="s">
        <v>190</v>
      </c>
      <c r="K35" s="47" t="s">
        <v>191</v>
      </c>
      <c r="L35" s="47" t="s">
        <v>214</v>
      </c>
      <c r="M35" s="47" t="s">
        <v>215</v>
      </c>
      <c r="N35" s="47" t="s">
        <v>192</v>
      </c>
      <c r="O35" s="48" t="s">
        <v>193</v>
      </c>
      <c r="P35" s="47" t="s">
        <v>191</v>
      </c>
      <c r="Q35" s="47" t="s">
        <v>216</v>
      </c>
      <c r="R35" s="47" t="s">
        <v>217</v>
      </c>
      <c r="S35" s="48" t="s">
        <v>218</v>
      </c>
      <c r="T35" s="47" t="s">
        <v>194</v>
      </c>
      <c r="U35" s="47" t="s">
        <v>219</v>
      </c>
      <c r="V35" s="48" t="s">
        <v>191</v>
      </c>
      <c r="W35" s="48" t="s">
        <v>191</v>
      </c>
      <c r="X35" s="47" t="s">
        <v>220</v>
      </c>
      <c r="Y35" s="47" t="s">
        <v>36</v>
      </c>
      <c r="Z35" s="47" t="s">
        <v>221</v>
      </c>
      <c r="AA35" s="47" t="s">
        <v>222</v>
      </c>
      <c r="AB35" s="47" t="s">
        <v>36</v>
      </c>
      <c r="AC35" s="47" t="s">
        <v>223</v>
      </c>
      <c r="AD35" s="47" t="s">
        <v>224</v>
      </c>
      <c r="AE35" s="47" t="s">
        <v>225</v>
      </c>
      <c r="AF35" s="47" t="s">
        <v>36</v>
      </c>
      <c r="AG35" s="47" t="s">
        <v>36</v>
      </c>
      <c r="AH35" s="47" t="s">
        <v>36</v>
      </c>
      <c r="AI35" s="47" t="s">
        <v>226</v>
      </c>
      <c r="AJ35" s="48" t="s">
        <v>191</v>
      </c>
      <c r="AK35" s="47" t="s">
        <v>311</v>
      </c>
      <c r="AL35" s="47" t="s">
        <v>83</v>
      </c>
      <c r="AM35" s="48">
        <v>1</v>
      </c>
      <c r="AN35" s="47" t="s">
        <v>227</v>
      </c>
      <c r="AO35" s="47" t="s">
        <v>228</v>
      </c>
      <c r="AP35" s="47" t="s">
        <v>229</v>
      </c>
      <c r="AQ35" s="47" t="s">
        <v>312</v>
      </c>
      <c r="AR35" s="47" t="s">
        <v>157</v>
      </c>
      <c r="AS35" s="91">
        <f t="shared" si="1"/>
        <v>0</v>
      </c>
      <c r="AT35" s="91">
        <f t="shared" si="0"/>
        <v>1</v>
      </c>
      <c r="AU35" s="225"/>
    </row>
    <row r="36" spans="1:47" x14ac:dyDescent="0.15">
      <c r="A36" s="223">
        <v>34</v>
      </c>
      <c r="B36" s="48" t="s">
        <v>36</v>
      </c>
      <c r="C36" s="47" t="s">
        <v>212</v>
      </c>
      <c r="D36" s="47" t="s">
        <v>35</v>
      </c>
      <c r="E36" s="47" t="s">
        <v>313</v>
      </c>
      <c r="F36" s="47" t="s">
        <v>35</v>
      </c>
      <c r="G36" s="47" t="s">
        <v>188</v>
      </c>
      <c r="H36" s="47" t="s">
        <v>36</v>
      </c>
      <c r="I36" s="47" t="s">
        <v>189</v>
      </c>
      <c r="J36" s="47" t="s">
        <v>190</v>
      </c>
      <c r="K36" s="47" t="s">
        <v>191</v>
      </c>
      <c r="L36" s="47" t="s">
        <v>214</v>
      </c>
      <c r="M36" s="47" t="s">
        <v>215</v>
      </c>
      <c r="N36" s="47" t="s">
        <v>192</v>
      </c>
      <c r="O36" s="48" t="s">
        <v>193</v>
      </c>
      <c r="P36" s="47" t="s">
        <v>191</v>
      </c>
      <c r="Q36" s="47" t="s">
        <v>216</v>
      </c>
      <c r="R36" s="47" t="s">
        <v>217</v>
      </c>
      <c r="S36" s="48" t="s">
        <v>218</v>
      </c>
      <c r="T36" s="47" t="s">
        <v>194</v>
      </c>
      <c r="U36" s="47" t="s">
        <v>219</v>
      </c>
      <c r="V36" s="48" t="s">
        <v>191</v>
      </c>
      <c r="W36" s="48" t="s">
        <v>191</v>
      </c>
      <c r="X36" s="47" t="s">
        <v>220</v>
      </c>
      <c r="Y36" s="47" t="s">
        <v>36</v>
      </c>
      <c r="Z36" s="47" t="s">
        <v>221</v>
      </c>
      <c r="AA36" s="47" t="s">
        <v>222</v>
      </c>
      <c r="AB36" s="47" t="s">
        <v>36</v>
      </c>
      <c r="AC36" s="47" t="s">
        <v>223</v>
      </c>
      <c r="AD36" s="47" t="s">
        <v>224</v>
      </c>
      <c r="AE36" s="47" t="s">
        <v>225</v>
      </c>
      <c r="AF36" s="47" t="s">
        <v>36</v>
      </c>
      <c r="AG36" s="47" t="s">
        <v>36</v>
      </c>
      <c r="AH36" s="47" t="s">
        <v>36</v>
      </c>
      <c r="AI36" s="47" t="s">
        <v>226</v>
      </c>
      <c r="AJ36" s="48" t="s">
        <v>191</v>
      </c>
      <c r="AK36" s="47" t="s">
        <v>314</v>
      </c>
      <c r="AL36" s="47" t="s">
        <v>83</v>
      </c>
      <c r="AM36" s="48">
        <v>1</v>
      </c>
      <c r="AN36" s="47" t="s">
        <v>227</v>
      </c>
      <c r="AO36" s="47" t="s">
        <v>228</v>
      </c>
      <c r="AP36" s="47" t="s">
        <v>229</v>
      </c>
      <c r="AQ36" s="47" t="s">
        <v>315</v>
      </c>
      <c r="AR36" s="47" t="s">
        <v>157</v>
      </c>
      <c r="AS36" s="91">
        <f t="shared" si="1"/>
        <v>0</v>
      </c>
      <c r="AT36" s="91">
        <f t="shared" si="0"/>
        <v>1</v>
      </c>
      <c r="AU36" s="225"/>
    </row>
    <row r="37" spans="1:47" x14ac:dyDescent="0.15">
      <c r="A37" s="223">
        <v>35</v>
      </c>
      <c r="B37" s="48" t="s">
        <v>36</v>
      </c>
      <c r="C37" s="47" t="s">
        <v>212</v>
      </c>
      <c r="D37" s="47" t="s">
        <v>35</v>
      </c>
      <c r="E37" s="47" t="s">
        <v>318</v>
      </c>
      <c r="F37" s="47" t="s">
        <v>35</v>
      </c>
      <c r="G37" s="47" t="s">
        <v>188</v>
      </c>
      <c r="H37" s="47" t="s">
        <v>36</v>
      </c>
      <c r="I37" s="47" t="s">
        <v>189</v>
      </c>
      <c r="J37" s="47" t="s">
        <v>190</v>
      </c>
      <c r="K37" s="47" t="s">
        <v>191</v>
      </c>
      <c r="L37" s="47" t="s">
        <v>214</v>
      </c>
      <c r="M37" s="47" t="s">
        <v>215</v>
      </c>
      <c r="N37" s="47" t="s">
        <v>192</v>
      </c>
      <c r="O37" s="48" t="s">
        <v>193</v>
      </c>
      <c r="P37" s="47" t="s">
        <v>191</v>
      </c>
      <c r="Q37" s="47" t="s">
        <v>216</v>
      </c>
      <c r="R37" s="47" t="s">
        <v>217</v>
      </c>
      <c r="S37" s="48" t="s">
        <v>218</v>
      </c>
      <c r="T37" s="47" t="s">
        <v>194</v>
      </c>
      <c r="U37" s="47" t="s">
        <v>219</v>
      </c>
      <c r="V37" s="48" t="s">
        <v>191</v>
      </c>
      <c r="W37" s="48" t="s">
        <v>191</v>
      </c>
      <c r="X37" s="47" t="s">
        <v>220</v>
      </c>
      <c r="Y37" s="47" t="s">
        <v>36</v>
      </c>
      <c r="Z37" s="47" t="s">
        <v>221</v>
      </c>
      <c r="AA37" s="47" t="s">
        <v>222</v>
      </c>
      <c r="AB37" s="47" t="s">
        <v>36</v>
      </c>
      <c r="AC37" s="47" t="s">
        <v>223</v>
      </c>
      <c r="AD37" s="47" t="s">
        <v>224</v>
      </c>
      <c r="AE37" s="47" t="s">
        <v>225</v>
      </c>
      <c r="AF37" s="47" t="s">
        <v>36</v>
      </c>
      <c r="AG37" s="47" t="s">
        <v>36</v>
      </c>
      <c r="AH37" s="47" t="s">
        <v>36</v>
      </c>
      <c r="AI37" s="47" t="s">
        <v>226</v>
      </c>
      <c r="AJ37" s="48" t="s">
        <v>191</v>
      </c>
      <c r="AK37" s="47" t="s">
        <v>314</v>
      </c>
      <c r="AL37" s="47" t="s">
        <v>83</v>
      </c>
      <c r="AM37" s="48">
        <v>1</v>
      </c>
      <c r="AN37" s="47" t="s">
        <v>227</v>
      </c>
      <c r="AO37" s="47" t="s">
        <v>228</v>
      </c>
      <c r="AP37" s="47" t="s">
        <v>229</v>
      </c>
      <c r="AQ37" s="47" t="s">
        <v>319</v>
      </c>
      <c r="AR37" s="47" t="s">
        <v>157</v>
      </c>
      <c r="AS37" s="91">
        <f t="shared" si="1"/>
        <v>0</v>
      </c>
      <c r="AT37" s="91">
        <f t="shared" si="0"/>
        <v>1</v>
      </c>
      <c r="AU37" s="225"/>
    </row>
    <row r="38" spans="1:47" x14ac:dyDescent="0.15">
      <c r="A38" s="223">
        <v>36</v>
      </c>
      <c r="B38" s="48" t="s">
        <v>36</v>
      </c>
      <c r="C38" s="47" t="s">
        <v>212</v>
      </c>
      <c r="D38" s="47" t="s">
        <v>35</v>
      </c>
      <c r="E38" s="47" t="s">
        <v>320</v>
      </c>
      <c r="F38" s="47" t="s">
        <v>35</v>
      </c>
      <c r="G38" s="47" t="s">
        <v>188</v>
      </c>
      <c r="H38" s="47" t="s">
        <v>36</v>
      </c>
      <c r="I38" s="47" t="s">
        <v>189</v>
      </c>
      <c r="J38" s="47" t="s">
        <v>190</v>
      </c>
      <c r="K38" s="47" t="s">
        <v>191</v>
      </c>
      <c r="L38" s="47" t="s">
        <v>214</v>
      </c>
      <c r="M38" s="47" t="s">
        <v>215</v>
      </c>
      <c r="N38" s="47" t="s">
        <v>192</v>
      </c>
      <c r="O38" s="48" t="s">
        <v>193</v>
      </c>
      <c r="P38" s="47" t="s">
        <v>191</v>
      </c>
      <c r="Q38" s="47" t="s">
        <v>216</v>
      </c>
      <c r="R38" s="47" t="s">
        <v>217</v>
      </c>
      <c r="S38" s="48" t="s">
        <v>218</v>
      </c>
      <c r="T38" s="47" t="s">
        <v>194</v>
      </c>
      <c r="U38" s="47" t="s">
        <v>219</v>
      </c>
      <c r="V38" s="48" t="s">
        <v>191</v>
      </c>
      <c r="W38" s="48" t="s">
        <v>191</v>
      </c>
      <c r="X38" s="47" t="s">
        <v>220</v>
      </c>
      <c r="Y38" s="47" t="s">
        <v>36</v>
      </c>
      <c r="Z38" s="47" t="s">
        <v>221</v>
      </c>
      <c r="AA38" s="47" t="s">
        <v>222</v>
      </c>
      <c r="AB38" s="47" t="s">
        <v>36</v>
      </c>
      <c r="AC38" s="47" t="s">
        <v>223</v>
      </c>
      <c r="AD38" s="47" t="s">
        <v>224</v>
      </c>
      <c r="AE38" s="47" t="s">
        <v>225</v>
      </c>
      <c r="AF38" s="47" t="s">
        <v>36</v>
      </c>
      <c r="AG38" s="47" t="s">
        <v>36</v>
      </c>
      <c r="AH38" s="47" t="s">
        <v>36</v>
      </c>
      <c r="AI38" s="47" t="s">
        <v>226</v>
      </c>
      <c r="AJ38" s="48" t="s">
        <v>191</v>
      </c>
      <c r="AK38" s="47" t="s">
        <v>321</v>
      </c>
      <c r="AL38" s="47" t="s">
        <v>83</v>
      </c>
      <c r="AM38" s="48">
        <v>2</v>
      </c>
      <c r="AN38" s="47" t="s">
        <v>227</v>
      </c>
      <c r="AO38" s="47" t="s">
        <v>228</v>
      </c>
      <c r="AP38" s="47" t="s">
        <v>229</v>
      </c>
      <c r="AQ38" s="47" t="s">
        <v>322</v>
      </c>
      <c r="AR38" s="47" t="s">
        <v>157</v>
      </c>
      <c r="AS38" s="91">
        <f t="shared" si="1"/>
        <v>0</v>
      </c>
      <c r="AT38" s="91">
        <f t="shared" si="0"/>
        <v>1</v>
      </c>
      <c r="AU38" s="225"/>
    </row>
    <row r="39" spans="1:47" x14ac:dyDescent="0.15">
      <c r="A39" s="223">
        <v>37</v>
      </c>
      <c r="B39" s="48" t="s">
        <v>36</v>
      </c>
      <c r="C39" s="47" t="s">
        <v>212</v>
      </c>
      <c r="D39" s="47" t="s">
        <v>35</v>
      </c>
      <c r="E39" s="47" t="s">
        <v>323</v>
      </c>
      <c r="F39" s="47" t="s">
        <v>35</v>
      </c>
      <c r="G39" s="47" t="s">
        <v>188</v>
      </c>
      <c r="H39" s="47" t="s">
        <v>36</v>
      </c>
      <c r="I39" s="47" t="s">
        <v>189</v>
      </c>
      <c r="J39" s="47" t="s">
        <v>190</v>
      </c>
      <c r="K39" s="47" t="s">
        <v>191</v>
      </c>
      <c r="L39" s="47" t="s">
        <v>214</v>
      </c>
      <c r="M39" s="47" t="s">
        <v>215</v>
      </c>
      <c r="N39" s="47" t="s">
        <v>192</v>
      </c>
      <c r="O39" s="48" t="s">
        <v>193</v>
      </c>
      <c r="P39" s="47" t="s">
        <v>191</v>
      </c>
      <c r="Q39" s="47" t="s">
        <v>216</v>
      </c>
      <c r="R39" s="47" t="s">
        <v>217</v>
      </c>
      <c r="S39" s="48" t="s">
        <v>218</v>
      </c>
      <c r="T39" s="47" t="s">
        <v>194</v>
      </c>
      <c r="U39" s="47" t="s">
        <v>219</v>
      </c>
      <c r="V39" s="48" t="s">
        <v>191</v>
      </c>
      <c r="W39" s="48" t="s">
        <v>191</v>
      </c>
      <c r="X39" s="47" t="s">
        <v>220</v>
      </c>
      <c r="Y39" s="47" t="s">
        <v>36</v>
      </c>
      <c r="Z39" s="47" t="s">
        <v>221</v>
      </c>
      <c r="AA39" s="47" t="s">
        <v>222</v>
      </c>
      <c r="AB39" s="47" t="s">
        <v>36</v>
      </c>
      <c r="AC39" s="47" t="s">
        <v>223</v>
      </c>
      <c r="AD39" s="47" t="s">
        <v>224</v>
      </c>
      <c r="AE39" s="47" t="s">
        <v>225</v>
      </c>
      <c r="AF39" s="47" t="s">
        <v>36</v>
      </c>
      <c r="AG39" s="47" t="s">
        <v>36</v>
      </c>
      <c r="AH39" s="47" t="s">
        <v>36</v>
      </c>
      <c r="AI39" s="47" t="s">
        <v>226</v>
      </c>
      <c r="AJ39" s="48" t="s">
        <v>191</v>
      </c>
      <c r="AK39" s="47" t="s">
        <v>321</v>
      </c>
      <c r="AL39" s="47" t="s">
        <v>83</v>
      </c>
      <c r="AM39" s="48">
        <v>2</v>
      </c>
      <c r="AN39" s="47" t="s">
        <v>227</v>
      </c>
      <c r="AO39" s="47" t="s">
        <v>228</v>
      </c>
      <c r="AP39" s="47" t="s">
        <v>229</v>
      </c>
      <c r="AQ39" s="47" t="s">
        <v>324</v>
      </c>
      <c r="AR39" s="47" t="s">
        <v>157</v>
      </c>
      <c r="AS39" s="91">
        <f t="shared" si="1"/>
        <v>0</v>
      </c>
      <c r="AT39" s="91">
        <f t="shared" si="0"/>
        <v>1</v>
      </c>
      <c r="AU39" s="225"/>
    </row>
    <row r="40" spans="1:47" x14ac:dyDescent="0.15">
      <c r="A40" s="223">
        <v>38</v>
      </c>
      <c r="B40" s="48" t="s">
        <v>36</v>
      </c>
      <c r="C40" s="47" t="s">
        <v>212</v>
      </c>
      <c r="D40" s="47" t="s">
        <v>35</v>
      </c>
      <c r="E40" s="47" t="s">
        <v>325</v>
      </c>
      <c r="F40" s="47" t="s">
        <v>35</v>
      </c>
      <c r="G40" s="47" t="s">
        <v>188</v>
      </c>
      <c r="H40" s="47" t="s">
        <v>36</v>
      </c>
      <c r="I40" s="47" t="s">
        <v>189</v>
      </c>
      <c r="J40" s="47" t="s">
        <v>190</v>
      </c>
      <c r="K40" s="47" t="s">
        <v>191</v>
      </c>
      <c r="L40" s="47" t="s">
        <v>214</v>
      </c>
      <c r="M40" s="47" t="s">
        <v>215</v>
      </c>
      <c r="N40" s="47" t="s">
        <v>192</v>
      </c>
      <c r="O40" s="48" t="s">
        <v>193</v>
      </c>
      <c r="P40" s="47" t="s">
        <v>191</v>
      </c>
      <c r="Q40" s="47" t="s">
        <v>216</v>
      </c>
      <c r="R40" s="47" t="s">
        <v>217</v>
      </c>
      <c r="S40" s="48" t="s">
        <v>218</v>
      </c>
      <c r="T40" s="47" t="s">
        <v>194</v>
      </c>
      <c r="U40" s="47" t="s">
        <v>219</v>
      </c>
      <c r="V40" s="48" t="s">
        <v>191</v>
      </c>
      <c r="W40" s="48" t="s">
        <v>191</v>
      </c>
      <c r="X40" s="47" t="s">
        <v>220</v>
      </c>
      <c r="Y40" s="47" t="s">
        <v>36</v>
      </c>
      <c r="Z40" s="47" t="s">
        <v>221</v>
      </c>
      <c r="AA40" s="47" t="s">
        <v>222</v>
      </c>
      <c r="AB40" s="47" t="s">
        <v>36</v>
      </c>
      <c r="AC40" s="47" t="s">
        <v>223</v>
      </c>
      <c r="AD40" s="47" t="s">
        <v>224</v>
      </c>
      <c r="AE40" s="47" t="s">
        <v>225</v>
      </c>
      <c r="AF40" s="47" t="s">
        <v>36</v>
      </c>
      <c r="AG40" s="47" t="s">
        <v>36</v>
      </c>
      <c r="AH40" s="47" t="s">
        <v>36</v>
      </c>
      <c r="AI40" s="47" t="s">
        <v>226</v>
      </c>
      <c r="AJ40" s="48" t="s">
        <v>191</v>
      </c>
      <c r="AK40" s="47" t="s">
        <v>326</v>
      </c>
      <c r="AL40" s="47" t="s">
        <v>83</v>
      </c>
      <c r="AM40" s="48">
        <v>2</v>
      </c>
      <c r="AN40" s="47" t="s">
        <v>227</v>
      </c>
      <c r="AO40" s="47" t="s">
        <v>228</v>
      </c>
      <c r="AP40" s="47" t="s">
        <v>229</v>
      </c>
      <c r="AQ40" s="47" t="s">
        <v>327</v>
      </c>
      <c r="AR40" s="47" t="s">
        <v>157</v>
      </c>
      <c r="AS40" s="91">
        <f t="shared" si="1"/>
        <v>0</v>
      </c>
      <c r="AT40" s="91">
        <f t="shared" si="0"/>
        <v>1</v>
      </c>
      <c r="AU40" s="225"/>
    </row>
    <row r="41" spans="1:47" x14ac:dyDescent="0.15">
      <c r="A41" s="223">
        <v>39</v>
      </c>
      <c r="B41" s="48" t="s">
        <v>36</v>
      </c>
      <c r="C41" s="47" t="s">
        <v>212</v>
      </c>
      <c r="D41" s="47" t="s">
        <v>35</v>
      </c>
      <c r="E41" s="47" t="s">
        <v>316</v>
      </c>
      <c r="F41" s="47" t="s">
        <v>35</v>
      </c>
      <c r="G41" s="47" t="s">
        <v>188</v>
      </c>
      <c r="H41" s="47" t="s">
        <v>36</v>
      </c>
      <c r="I41" s="47" t="s">
        <v>189</v>
      </c>
      <c r="J41" s="47" t="s">
        <v>190</v>
      </c>
      <c r="K41" s="47" t="s">
        <v>191</v>
      </c>
      <c r="L41" s="47" t="s">
        <v>214</v>
      </c>
      <c r="M41" s="47" t="s">
        <v>215</v>
      </c>
      <c r="N41" s="47" t="s">
        <v>192</v>
      </c>
      <c r="O41" s="48" t="s">
        <v>193</v>
      </c>
      <c r="P41" s="47" t="s">
        <v>191</v>
      </c>
      <c r="Q41" s="47" t="s">
        <v>216</v>
      </c>
      <c r="R41" s="47" t="s">
        <v>217</v>
      </c>
      <c r="S41" s="48" t="s">
        <v>218</v>
      </c>
      <c r="T41" s="47" t="s">
        <v>194</v>
      </c>
      <c r="U41" s="47" t="s">
        <v>219</v>
      </c>
      <c r="V41" s="48" t="s">
        <v>191</v>
      </c>
      <c r="W41" s="48" t="s">
        <v>191</v>
      </c>
      <c r="X41" s="47" t="s">
        <v>220</v>
      </c>
      <c r="Y41" s="47" t="s">
        <v>36</v>
      </c>
      <c r="Z41" s="47" t="s">
        <v>221</v>
      </c>
      <c r="AA41" s="47" t="s">
        <v>222</v>
      </c>
      <c r="AB41" s="47" t="s">
        <v>36</v>
      </c>
      <c r="AC41" s="47" t="s">
        <v>223</v>
      </c>
      <c r="AD41" s="47" t="s">
        <v>224</v>
      </c>
      <c r="AE41" s="47" t="s">
        <v>225</v>
      </c>
      <c r="AF41" s="47" t="s">
        <v>36</v>
      </c>
      <c r="AG41" s="47" t="s">
        <v>36</v>
      </c>
      <c r="AH41" s="47" t="s">
        <v>36</v>
      </c>
      <c r="AI41" s="47" t="s">
        <v>226</v>
      </c>
      <c r="AJ41" s="48" t="s">
        <v>191</v>
      </c>
      <c r="AK41" s="47" t="s">
        <v>284</v>
      </c>
      <c r="AL41" s="47" t="s">
        <v>83</v>
      </c>
      <c r="AM41" s="48">
        <v>2</v>
      </c>
      <c r="AN41" s="47" t="s">
        <v>227</v>
      </c>
      <c r="AO41" s="47" t="s">
        <v>228</v>
      </c>
      <c r="AP41" s="47" t="s">
        <v>229</v>
      </c>
      <c r="AQ41" s="47" t="s">
        <v>317</v>
      </c>
      <c r="AR41" s="47" t="s">
        <v>157</v>
      </c>
      <c r="AS41" s="91">
        <f t="shared" si="1"/>
        <v>0</v>
      </c>
      <c r="AT41" s="91">
        <f t="shared" si="0"/>
        <v>1</v>
      </c>
      <c r="AU41" s="225"/>
    </row>
    <row r="42" spans="1:47" x14ac:dyDescent="0.15">
      <c r="A42" s="223">
        <v>40</v>
      </c>
      <c r="B42" s="48" t="s">
        <v>36</v>
      </c>
      <c r="C42" s="47" t="s">
        <v>212</v>
      </c>
      <c r="D42" s="47" t="s">
        <v>35</v>
      </c>
      <c r="E42" s="47" t="s">
        <v>328</v>
      </c>
      <c r="F42" s="47" t="s">
        <v>35</v>
      </c>
      <c r="G42" s="47" t="s">
        <v>188</v>
      </c>
      <c r="H42" s="47" t="s">
        <v>36</v>
      </c>
      <c r="I42" s="47" t="s">
        <v>189</v>
      </c>
      <c r="J42" s="47" t="s">
        <v>190</v>
      </c>
      <c r="K42" s="47" t="s">
        <v>191</v>
      </c>
      <c r="L42" s="47" t="s">
        <v>214</v>
      </c>
      <c r="M42" s="47" t="s">
        <v>215</v>
      </c>
      <c r="N42" s="47" t="s">
        <v>192</v>
      </c>
      <c r="O42" s="48" t="s">
        <v>193</v>
      </c>
      <c r="P42" s="47" t="s">
        <v>191</v>
      </c>
      <c r="Q42" s="47" t="s">
        <v>216</v>
      </c>
      <c r="R42" s="47" t="s">
        <v>217</v>
      </c>
      <c r="S42" s="48" t="s">
        <v>218</v>
      </c>
      <c r="T42" s="47" t="s">
        <v>194</v>
      </c>
      <c r="U42" s="47" t="s">
        <v>219</v>
      </c>
      <c r="V42" s="48" t="s">
        <v>191</v>
      </c>
      <c r="W42" s="48" t="s">
        <v>191</v>
      </c>
      <c r="X42" s="47" t="s">
        <v>220</v>
      </c>
      <c r="Y42" s="47" t="s">
        <v>36</v>
      </c>
      <c r="Z42" s="47" t="s">
        <v>221</v>
      </c>
      <c r="AA42" s="47" t="s">
        <v>222</v>
      </c>
      <c r="AB42" s="47" t="s">
        <v>36</v>
      </c>
      <c r="AC42" s="47" t="s">
        <v>223</v>
      </c>
      <c r="AD42" s="47" t="s">
        <v>224</v>
      </c>
      <c r="AE42" s="47" t="s">
        <v>225</v>
      </c>
      <c r="AF42" s="47" t="s">
        <v>36</v>
      </c>
      <c r="AG42" s="47" t="s">
        <v>36</v>
      </c>
      <c r="AH42" s="47" t="s">
        <v>36</v>
      </c>
      <c r="AI42" s="47" t="s">
        <v>226</v>
      </c>
      <c r="AJ42" s="48" t="s">
        <v>191</v>
      </c>
      <c r="AK42" s="47" t="s">
        <v>284</v>
      </c>
      <c r="AL42" s="47" t="s">
        <v>83</v>
      </c>
      <c r="AM42" s="48">
        <v>2</v>
      </c>
      <c r="AN42" s="47" t="s">
        <v>227</v>
      </c>
      <c r="AO42" s="47" t="s">
        <v>228</v>
      </c>
      <c r="AP42" s="47" t="s">
        <v>229</v>
      </c>
      <c r="AQ42" s="47" t="s">
        <v>198</v>
      </c>
      <c r="AR42" s="47" t="s">
        <v>157</v>
      </c>
      <c r="AS42" s="91">
        <f t="shared" si="1"/>
        <v>0</v>
      </c>
      <c r="AT42" s="91">
        <f t="shared" si="0"/>
        <v>1</v>
      </c>
      <c r="AU42" s="225"/>
    </row>
    <row r="43" spans="1:47" x14ac:dyDescent="0.15">
      <c r="A43" s="223">
        <v>41</v>
      </c>
      <c r="B43" s="48" t="s">
        <v>36</v>
      </c>
      <c r="C43" s="47" t="s">
        <v>212</v>
      </c>
      <c r="D43" s="47" t="s">
        <v>35</v>
      </c>
      <c r="E43" s="47" t="s">
        <v>329</v>
      </c>
      <c r="F43" s="47" t="s">
        <v>35</v>
      </c>
      <c r="G43" s="47" t="s">
        <v>188</v>
      </c>
      <c r="H43" s="47" t="s">
        <v>36</v>
      </c>
      <c r="I43" s="47" t="s">
        <v>189</v>
      </c>
      <c r="J43" s="47" t="s">
        <v>190</v>
      </c>
      <c r="K43" s="47" t="s">
        <v>191</v>
      </c>
      <c r="L43" s="47" t="s">
        <v>214</v>
      </c>
      <c r="M43" s="47" t="s">
        <v>215</v>
      </c>
      <c r="N43" s="47" t="s">
        <v>192</v>
      </c>
      <c r="O43" s="48" t="s">
        <v>193</v>
      </c>
      <c r="P43" s="47" t="s">
        <v>191</v>
      </c>
      <c r="Q43" s="47" t="s">
        <v>216</v>
      </c>
      <c r="R43" s="47" t="s">
        <v>217</v>
      </c>
      <c r="S43" s="48" t="s">
        <v>218</v>
      </c>
      <c r="T43" s="47" t="s">
        <v>194</v>
      </c>
      <c r="U43" s="47" t="s">
        <v>219</v>
      </c>
      <c r="V43" s="48" t="s">
        <v>191</v>
      </c>
      <c r="W43" s="48" t="s">
        <v>191</v>
      </c>
      <c r="X43" s="47" t="s">
        <v>220</v>
      </c>
      <c r="Y43" s="47" t="s">
        <v>36</v>
      </c>
      <c r="Z43" s="47" t="s">
        <v>221</v>
      </c>
      <c r="AA43" s="47" t="s">
        <v>222</v>
      </c>
      <c r="AB43" s="47" t="s">
        <v>36</v>
      </c>
      <c r="AC43" s="47" t="s">
        <v>223</v>
      </c>
      <c r="AD43" s="47" t="s">
        <v>224</v>
      </c>
      <c r="AE43" s="47" t="s">
        <v>225</v>
      </c>
      <c r="AF43" s="47" t="s">
        <v>36</v>
      </c>
      <c r="AG43" s="47" t="s">
        <v>36</v>
      </c>
      <c r="AH43" s="47" t="s">
        <v>36</v>
      </c>
      <c r="AI43" s="47" t="s">
        <v>226</v>
      </c>
      <c r="AJ43" s="48" t="s">
        <v>191</v>
      </c>
      <c r="AK43" s="47" t="s">
        <v>284</v>
      </c>
      <c r="AL43" s="47" t="s">
        <v>83</v>
      </c>
      <c r="AM43" s="48">
        <v>2</v>
      </c>
      <c r="AN43" s="47" t="s">
        <v>227</v>
      </c>
      <c r="AO43" s="47" t="s">
        <v>228</v>
      </c>
      <c r="AP43" s="47" t="s">
        <v>229</v>
      </c>
      <c r="AQ43" s="47" t="s">
        <v>330</v>
      </c>
      <c r="AR43" s="47" t="s">
        <v>157</v>
      </c>
      <c r="AS43" s="91">
        <f t="shared" si="1"/>
        <v>0</v>
      </c>
      <c r="AT43" s="91">
        <f t="shared" si="0"/>
        <v>1</v>
      </c>
      <c r="AU43" s="225"/>
    </row>
    <row r="44" spans="1:47" x14ac:dyDescent="0.15">
      <c r="A44" s="223">
        <v>42</v>
      </c>
      <c r="B44" s="48" t="s">
        <v>36</v>
      </c>
      <c r="C44" s="47" t="s">
        <v>212</v>
      </c>
      <c r="D44" s="47" t="s">
        <v>35</v>
      </c>
      <c r="E44" s="47" t="s">
        <v>331</v>
      </c>
      <c r="F44" s="47" t="s">
        <v>35</v>
      </c>
      <c r="G44" s="47" t="s">
        <v>188</v>
      </c>
      <c r="H44" s="47" t="s">
        <v>36</v>
      </c>
      <c r="I44" s="47" t="s">
        <v>189</v>
      </c>
      <c r="J44" s="47" t="s">
        <v>190</v>
      </c>
      <c r="K44" s="47" t="s">
        <v>191</v>
      </c>
      <c r="L44" s="47" t="s">
        <v>214</v>
      </c>
      <c r="M44" s="47" t="s">
        <v>215</v>
      </c>
      <c r="N44" s="47" t="s">
        <v>192</v>
      </c>
      <c r="O44" s="48" t="s">
        <v>193</v>
      </c>
      <c r="P44" s="47" t="s">
        <v>191</v>
      </c>
      <c r="Q44" s="47" t="s">
        <v>216</v>
      </c>
      <c r="R44" s="47" t="s">
        <v>217</v>
      </c>
      <c r="S44" s="48" t="s">
        <v>218</v>
      </c>
      <c r="T44" s="47" t="s">
        <v>194</v>
      </c>
      <c r="U44" s="47" t="s">
        <v>219</v>
      </c>
      <c r="V44" s="48" t="s">
        <v>191</v>
      </c>
      <c r="W44" s="48" t="s">
        <v>191</v>
      </c>
      <c r="X44" s="47" t="s">
        <v>220</v>
      </c>
      <c r="Y44" s="47" t="s">
        <v>36</v>
      </c>
      <c r="Z44" s="47" t="s">
        <v>221</v>
      </c>
      <c r="AA44" s="47" t="s">
        <v>222</v>
      </c>
      <c r="AB44" s="47" t="s">
        <v>36</v>
      </c>
      <c r="AC44" s="47" t="s">
        <v>223</v>
      </c>
      <c r="AD44" s="47" t="s">
        <v>224</v>
      </c>
      <c r="AE44" s="47" t="s">
        <v>225</v>
      </c>
      <c r="AF44" s="47" t="s">
        <v>36</v>
      </c>
      <c r="AG44" s="47" t="s">
        <v>36</v>
      </c>
      <c r="AH44" s="47" t="s">
        <v>36</v>
      </c>
      <c r="AI44" s="47" t="s">
        <v>226</v>
      </c>
      <c r="AJ44" s="48" t="s">
        <v>191</v>
      </c>
      <c r="AK44" s="47" t="s">
        <v>332</v>
      </c>
      <c r="AL44" s="47" t="s">
        <v>83</v>
      </c>
      <c r="AM44" s="48">
        <v>1</v>
      </c>
      <c r="AN44" s="47" t="s">
        <v>227</v>
      </c>
      <c r="AO44" s="47" t="s">
        <v>228</v>
      </c>
      <c r="AP44" s="47" t="s">
        <v>229</v>
      </c>
      <c r="AQ44" s="47" t="s">
        <v>333</v>
      </c>
      <c r="AR44" s="47" t="s">
        <v>157</v>
      </c>
      <c r="AS44" s="91">
        <f t="shared" si="1"/>
        <v>0</v>
      </c>
      <c r="AT44" s="91">
        <f t="shared" si="0"/>
        <v>1</v>
      </c>
      <c r="AU44" s="225"/>
    </row>
    <row r="45" spans="1:47" x14ac:dyDescent="0.15">
      <c r="A45" s="223">
        <v>43</v>
      </c>
      <c r="B45" s="48" t="s">
        <v>36</v>
      </c>
      <c r="C45" s="47" t="s">
        <v>212</v>
      </c>
      <c r="D45" s="47" t="s">
        <v>35</v>
      </c>
      <c r="E45" s="47" t="s">
        <v>334</v>
      </c>
      <c r="F45" s="47" t="s">
        <v>35</v>
      </c>
      <c r="G45" s="47" t="s">
        <v>188</v>
      </c>
      <c r="H45" s="47" t="s">
        <v>36</v>
      </c>
      <c r="I45" s="47" t="s">
        <v>189</v>
      </c>
      <c r="J45" s="47" t="s">
        <v>190</v>
      </c>
      <c r="K45" s="47" t="s">
        <v>191</v>
      </c>
      <c r="L45" s="47" t="s">
        <v>214</v>
      </c>
      <c r="M45" s="47" t="s">
        <v>215</v>
      </c>
      <c r="N45" s="47" t="s">
        <v>192</v>
      </c>
      <c r="O45" s="48" t="s">
        <v>193</v>
      </c>
      <c r="P45" s="47" t="s">
        <v>191</v>
      </c>
      <c r="Q45" s="47" t="s">
        <v>216</v>
      </c>
      <c r="R45" s="47" t="s">
        <v>217</v>
      </c>
      <c r="S45" s="48" t="s">
        <v>218</v>
      </c>
      <c r="T45" s="47" t="s">
        <v>194</v>
      </c>
      <c r="U45" s="47" t="s">
        <v>219</v>
      </c>
      <c r="V45" s="48" t="s">
        <v>191</v>
      </c>
      <c r="W45" s="48" t="s">
        <v>191</v>
      </c>
      <c r="X45" s="47" t="s">
        <v>220</v>
      </c>
      <c r="Y45" s="47" t="s">
        <v>36</v>
      </c>
      <c r="Z45" s="47" t="s">
        <v>221</v>
      </c>
      <c r="AA45" s="47" t="s">
        <v>222</v>
      </c>
      <c r="AB45" s="47" t="s">
        <v>36</v>
      </c>
      <c r="AC45" s="47" t="s">
        <v>223</v>
      </c>
      <c r="AD45" s="47" t="s">
        <v>224</v>
      </c>
      <c r="AE45" s="47" t="s">
        <v>225</v>
      </c>
      <c r="AF45" s="47" t="s">
        <v>36</v>
      </c>
      <c r="AG45" s="47" t="s">
        <v>36</v>
      </c>
      <c r="AH45" s="47" t="s">
        <v>36</v>
      </c>
      <c r="AI45" s="47" t="s">
        <v>226</v>
      </c>
      <c r="AJ45" s="48" t="s">
        <v>191</v>
      </c>
      <c r="AK45" s="47" t="s">
        <v>335</v>
      </c>
      <c r="AL45" s="47" t="s">
        <v>83</v>
      </c>
      <c r="AM45" s="48">
        <v>2</v>
      </c>
      <c r="AN45" s="47" t="s">
        <v>227</v>
      </c>
      <c r="AO45" s="47" t="s">
        <v>228</v>
      </c>
      <c r="AP45" s="47" t="s">
        <v>229</v>
      </c>
      <c r="AQ45" s="47" t="s">
        <v>336</v>
      </c>
      <c r="AR45" s="47" t="s">
        <v>157</v>
      </c>
      <c r="AS45" s="91">
        <f t="shared" si="1"/>
        <v>0</v>
      </c>
      <c r="AT45" s="91">
        <f t="shared" si="0"/>
        <v>1</v>
      </c>
      <c r="AU45" s="225"/>
    </row>
    <row r="46" spans="1:47" x14ac:dyDescent="0.15">
      <c r="A46" s="223">
        <v>44</v>
      </c>
      <c r="B46" s="48" t="s">
        <v>36</v>
      </c>
      <c r="C46" s="47" t="s">
        <v>212</v>
      </c>
      <c r="D46" s="47" t="s">
        <v>35</v>
      </c>
      <c r="E46" s="47" t="s">
        <v>337</v>
      </c>
      <c r="F46" s="47" t="s">
        <v>35</v>
      </c>
      <c r="G46" s="47" t="s">
        <v>188</v>
      </c>
      <c r="H46" s="47" t="s">
        <v>36</v>
      </c>
      <c r="I46" s="47" t="s">
        <v>189</v>
      </c>
      <c r="J46" s="47" t="s">
        <v>190</v>
      </c>
      <c r="K46" s="47" t="s">
        <v>191</v>
      </c>
      <c r="L46" s="47" t="s">
        <v>214</v>
      </c>
      <c r="M46" s="47" t="s">
        <v>215</v>
      </c>
      <c r="N46" s="47" t="s">
        <v>192</v>
      </c>
      <c r="O46" s="48" t="s">
        <v>193</v>
      </c>
      <c r="P46" s="47" t="s">
        <v>191</v>
      </c>
      <c r="Q46" s="47" t="s">
        <v>216</v>
      </c>
      <c r="R46" s="47" t="s">
        <v>217</v>
      </c>
      <c r="S46" s="48" t="s">
        <v>218</v>
      </c>
      <c r="T46" s="47" t="s">
        <v>194</v>
      </c>
      <c r="U46" s="47" t="s">
        <v>219</v>
      </c>
      <c r="V46" s="48" t="s">
        <v>191</v>
      </c>
      <c r="W46" s="48" t="s">
        <v>191</v>
      </c>
      <c r="X46" s="47" t="s">
        <v>220</v>
      </c>
      <c r="Y46" s="47" t="s">
        <v>36</v>
      </c>
      <c r="Z46" s="47" t="s">
        <v>221</v>
      </c>
      <c r="AA46" s="47" t="s">
        <v>222</v>
      </c>
      <c r="AB46" s="47" t="s">
        <v>36</v>
      </c>
      <c r="AC46" s="47" t="s">
        <v>223</v>
      </c>
      <c r="AD46" s="47" t="s">
        <v>224</v>
      </c>
      <c r="AE46" s="47" t="s">
        <v>225</v>
      </c>
      <c r="AF46" s="47" t="s">
        <v>36</v>
      </c>
      <c r="AG46" s="47" t="s">
        <v>36</v>
      </c>
      <c r="AH46" s="47" t="s">
        <v>36</v>
      </c>
      <c r="AI46" s="47" t="s">
        <v>226</v>
      </c>
      <c r="AJ46" s="48" t="s">
        <v>191</v>
      </c>
      <c r="AK46" s="47" t="s">
        <v>338</v>
      </c>
      <c r="AL46" s="47" t="s">
        <v>83</v>
      </c>
      <c r="AM46" s="48">
        <v>3</v>
      </c>
      <c r="AN46" s="47" t="s">
        <v>227</v>
      </c>
      <c r="AO46" s="47" t="s">
        <v>228</v>
      </c>
      <c r="AP46" s="47" t="s">
        <v>229</v>
      </c>
      <c r="AQ46" s="47" t="s">
        <v>339</v>
      </c>
      <c r="AR46" s="47" t="s">
        <v>201</v>
      </c>
      <c r="AS46" s="91">
        <f t="shared" si="1"/>
        <v>0</v>
      </c>
      <c r="AT46" s="91">
        <f t="shared" si="0"/>
        <v>1</v>
      </c>
      <c r="AU46" s="225"/>
    </row>
    <row r="47" spans="1:47" x14ac:dyDescent="0.15">
      <c r="A47" s="223">
        <v>45</v>
      </c>
      <c r="B47" s="48" t="s">
        <v>36</v>
      </c>
      <c r="C47" s="47" t="s">
        <v>212</v>
      </c>
      <c r="D47" s="47" t="s">
        <v>35</v>
      </c>
      <c r="E47" s="47" t="s">
        <v>343</v>
      </c>
      <c r="F47" s="47" t="s">
        <v>35</v>
      </c>
      <c r="G47" s="47" t="s">
        <v>188</v>
      </c>
      <c r="H47" s="47" t="s">
        <v>36</v>
      </c>
      <c r="I47" s="47" t="s">
        <v>189</v>
      </c>
      <c r="J47" s="47" t="s">
        <v>190</v>
      </c>
      <c r="K47" s="47" t="s">
        <v>191</v>
      </c>
      <c r="L47" s="47" t="s">
        <v>214</v>
      </c>
      <c r="M47" s="47" t="s">
        <v>215</v>
      </c>
      <c r="N47" s="47" t="s">
        <v>192</v>
      </c>
      <c r="O47" s="48" t="s">
        <v>193</v>
      </c>
      <c r="P47" s="47" t="s">
        <v>191</v>
      </c>
      <c r="Q47" s="47" t="s">
        <v>216</v>
      </c>
      <c r="R47" s="47" t="s">
        <v>217</v>
      </c>
      <c r="S47" s="48" t="s">
        <v>218</v>
      </c>
      <c r="T47" s="47" t="s">
        <v>194</v>
      </c>
      <c r="U47" s="47" t="s">
        <v>219</v>
      </c>
      <c r="V47" s="48" t="s">
        <v>191</v>
      </c>
      <c r="W47" s="48" t="s">
        <v>191</v>
      </c>
      <c r="X47" s="47" t="s">
        <v>220</v>
      </c>
      <c r="Y47" s="47" t="s">
        <v>36</v>
      </c>
      <c r="Z47" s="47" t="s">
        <v>221</v>
      </c>
      <c r="AA47" s="47" t="s">
        <v>222</v>
      </c>
      <c r="AB47" s="47" t="s">
        <v>36</v>
      </c>
      <c r="AC47" s="47" t="s">
        <v>223</v>
      </c>
      <c r="AD47" s="47" t="s">
        <v>224</v>
      </c>
      <c r="AE47" s="47" t="s">
        <v>225</v>
      </c>
      <c r="AF47" s="47" t="s">
        <v>36</v>
      </c>
      <c r="AG47" s="47" t="s">
        <v>36</v>
      </c>
      <c r="AH47" s="47" t="s">
        <v>36</v>
      </c>
      <c r="AI47" s="47" t="s">
        <v>226</v>
      </c>
      <c r="AJ47" s="48" t="s">
        <v>191</v>
      </c>
      <c r="AK47" s="47" t="s">
        <v>344</v>
      </c>
      <c r="AL47" s="47" t="s">
        <v>83</v>
      </c>
      <c r="AM47" s="48">
        <v>1</v>
      </c>
      <c r="AN47" s="47" t="s">
        <v>227</v>
      </c>
      <c r="AO47" s="47" t="s">
        <v>228</v>
      </c>
      <c r="AP47" s="47" t="s">
        <v>229</v>
      </c>
      <c r="AQ47" s="47" t="s">
        <v>345</v>
      </c>
      <c r="AR47" s="47" t="s">
        <v>297</v>
      </c>
      <c r="AS47" s="91">
        <f t="shared" si="1"/>
        <v>0</v>
      </c>
      <c r="AT47" s="91">
        <f t="shared" si="0"/>
        <v>1</v>
      </c>
      <c r="AU47" s="225"/>
    </row>
    <row r="48" spans="1:47" x14ac:dyDescent="0.15">
      <c r="A48" s="223">
        <v>46</v>
      </c>
      <c r="B48" s="48" t="s">
        <v>36</v>
      </c>
      <c r="C48" s="47" t="s">
        <v>212</v>
      </c>
      <c r="D48" s="47" t="s">
        <v>35</v>
      </c>
      <c r="E48" s="47" t="s">
        <v>346</v>
      </c>
      <c r="F48" s="47" t="s">
        <v>35</v>
      </c>
      <c r="G48" s="47" t="s">
        <v>188</v>
      </c>
      <c r="H48" s="47" t="s">
        <v>36</v>
      </c>
      <c r="I48" s="47" t="s">
        <v>189</v>
      </c>
      <c r="J48" s="47" t="s">
        <v>190</v>
      </c>
      <c r="K48" s="47" t="s">
        <v>191</v>
      </c>
      <c r="L48" s="47" t="s">
        <v>214</v>
      </c>
      <c r="M48" s="47" t="s">
        <v>215</v>
      </c>
      <c r="N48" s="47" t="s">
        <v>192</v>
      </c>
      <c r="O48" s="48" t="s">
        <v>193</v>
      </c>
      <c r="P48" s="47" t="s">
        <v>191</v>
      </c>
      <c r="Q48" s="47" t="s">
        <v>216</v>
      </c>
      <c r="R48" s="47" t="s">
        <v>217</v>
      </c>
      <c r="S48" s="48" t="s">
        <v>218</v>
      </c>
      <c r="T48" s="47" t="s">
        <v>194</v>
      </c>
      <c r="U48" s="47" t="s">
        <v>219</v>
      </c>
      <c r="V48" s="48" t="s">
        <v>191</v>
      </c>
      <c r="W48" s="48" t="s">
        <v>191</v>
      </c>
      <c r="X48" s="47" t="s">
        <v>220</v>
      </c>
      <c r="Y48" s="47" t="s">
        <v>36</v>
      </c>
      <c r="Z48" s="47" t="s">
        <v>221</v>
      </c>
      <c r="AA48" s="47" t="s">
        <v>222</v>
      </c>
      <c r="AB48" s="47" t="s">
        <v>36</v>
      </c>
      <c r="AC48" s="47" t="s">
        <v>223</v>
      </c>
      <c r="AD48" s="47" t="s">
        <v>224</v>
      </c>
      <c r="AE48" s="47" t="s">
        <v>225</v>
      </c>
      <c r="AF48" s="47" t="s">
        <v>36</v>
      </c>
      <c r="AG48" s="47" t="s">
        <v>36</v>
      </c>
      <c r="AH48" s="47" t="s">
        <v>36</v>
      </c>
      <c r="AI48" s="47" t="s">
        <v>226</v>
      </c>
      <c r="AJ48" s="48" t="s">
        <v>191</v>
      </c>
      <c r="AK48" s="47" t="s">
        <v>347</v>
      </c>
      <c r="AL48" s="47" t="s">
        <v>83</v>
      </c>
      <c r="AM48" s="48">
        <v>1</v>
      </c>
      <c r="AN48" s="47" t="s">
        <v>227</v>
      </c>
      <c r="AO48" s="47" t="s">
        <v>228</v>
      </c>
      <c r="AP48" s="47" t="s">
        <v>229</v>
      </c>
      <c r="AQ48" s="47" t="s">
        <v>348</v>
      </c>
      <c r="AR48" s="47" t="s">
        <v>349</v>
      </c>
      <c r="AS48" s="91">
        <f t="shared" si="1"/>
        <v>0</v>
      </c>
      <c r="AT48" s="91">
        <f t="shared" si="0"/>
        <v>1</v>
      </c>
    </row>
    <row r="49" spans="1:65" x14ac:dyDescent="0.15">
      <c r="A49" s="223">
        <v>47</v>
      </c>
      <c r="B49" s="48" t="s">
        <v>36</v>
      </c>
      <c r="C49" s="47" t="s">
        <v>212</v>
      </c>
      <c r="D49" s="47" t="s">
        <v>35</v>
      </c>
      <c r="E49" s="47" t="s">
        <v>350</v>
      </c>
      <c r="F49" s="47" t="s">
        <v>35</v>
      </c>
      <c r="G49" s="47" t="s">
        <v>188</v>
      </c>
      <c r="H49" s="47" t="s">
        <v>36</v>
      </c>
      <c r="I49" s="47" t="s">
        <v>189</v>
      </c>
      <c r="J49" s="47" t="s">
        <v>190</v>
      </c>
      <c r="K49" s="47" t="s">
        <v>191</v>
      </c>
      <c r="L49" s="47" t="s">
        <v>214</v>
      </c>
      <c r="M49" s="47" t="s">
        <v>215</v>
      </c>
      <c r="N49" s="47" t="s">
        <v>192</v>
      </c>
      <c r="O49" s="48" t="s">
        <v>193</v>
      </c>
      <c r="P49" s="47" t="s">
        <v>191</v>
      </c>
      <c r="Q49" s="47" t="s">
        <v>216</v>
      </c>
      <c r="R49" s="47" t="s">
        <v>217</v>
      </c>
      <c r="S49" s="48" t="s">
        <v>218</v>
      </c>
      <c r="T49" s="47" t="s">
        <v>194</v>
      </c>
      <c r="U49" s="47" t="s">
        <v>219</v>
      </c>
      <c r="V49" s="48" t="s">
        <v>191</v>
      </c>
      <c r="W49" s="48" t="s">
        <v>191</v>
      </c>
      <c r="X49" s="47" t="s">
        <v>220</v>
      </c>
      <c r="Y49" s="47" t="s">
        <v>36</v>
      </c>
      <c r="Z49" s="47" t="s">
        <v>221</v>
      </c>
      <c r="AA49" s="47" t="s">
        <v>222</v>
      </c>
      <c r="AB49" s="47" t="s">
        <v>36</v>
      </c>
      <c r="AC49" s="47" t="s">
        <v>223</v>
      </c>
      <c r="AD49" s="47" t="s">
        <v>224</v>
      </c>
      <c r="AE49" s="47" t="s">
        <v>225</v>
      </c>
      <c r="AF49" s="47" t="s">
        <v>36</v>
      </c>
      <c r="AG49" s="47" t="s">
        <v>36</v>
      </c>
      <c r="AH49" s="47" t="s">
        <v>36</v>
      </c>
      <c r="AI49" s="47" t="s">
        <v>226</v>
      </c>
      <c r="AJ49" s="48" t="s">
        <v>191</v>
      </c>
      <c r="AK49" s="47" t="s">
        <v>347</v>
      </c>
      <c r="AL49" s="47" t="s">
        <v>83</v>
      </c>
      <c r="AM49" s="48">
        <v>1</v>
      </c>
      <c r="AN49" s="47" t="s">
        <v>227</v>
      </c>
      <c r="AO49" s="47" t="s">
        <v>228</v>
      </c>
      <c r="AP49" s="47" t="s">
        <v>229</v>
      </c>
      <c r="AQ49" s="47" t="s">
        <v>351</v>
      </c>
      <c r="AR49" s="47" t="s">
        <v>349</v>
      </c>
      <c r="AS49" s="91">
        <f t="shared" si="1"/>
        <v>0</v>
      </c>
      <c r="AT49" s="91">
        <f t="shared" si="0"/>
        <v>1</v>
      </c>
    </row>
    <row r="50" spans="1:65" x14ac:dyDescent="0.15">
      <c r="A50" s="223">
        <v>48</v>
      </c>
      <c r="B50" s="48" t="s">
        <v>36</v>
      </c>
      <c r="C50" s="47" t="s">
        <v>212</v>
      </c>
      <c r="D50" s="47" t="s">
        <v>35</v>
      </c>
      <c r="E50" s="47" t="s">
        <v>352</v>
      </c>
      <c r="F50" s="47" t="s">
        <v>35</v>
      </c>
      <c r="G50" s="47" t="s">
        <v>188</v>
      </c>
      <c r="H50" s="47" t="s">
        <v>36</v>
      </c>
      <c r="I50" s="47" t="s">
        <v>189</v>
      </c>
      <c r="J50" s="47" t="s">
        <v>190</v>
      </c>
      <c r="K50" s="47" t="s">
        <v>191</v>
      </c>
      <c r="L50" s="47" t="s">
        <v>214</v>
      </c>
      <c r="M50" s="47" t="s">
        <v>215</v>
      </c>
      <c r="N50" s="47" t="s">
        <v>192</v>
      </c>
      <c r="O50" s="48" t="s">
        <v>193</v>
      </c>
      <c r="P50" s="47" t="s">
        <v>191</v>
      </c>
      <c r="Q50" s="47" t="s">
        <v>216</v>
      </c>
      <c r="R50" s="47" t="s">
        <v>217</v>
      </c>
      <c r="S50" s="48" t="s">
        <v>218</v>
      </c>
      <c r="T50" s="47" t="s">
        <v>194</v>
      </c>
      <c r="U50" s="47" t="s">
        <v>219</v>
      </c>
      <c r="V50" s="48" t="s">
        <v>191</v>
      </c>
      <c r="W50" s="48" t="s">
        <v>191</v>
      </c>
      <c r="X50" s="47" t="s">
        <v>220</v>
      </c>
      <c r="Y50" s="47" t="s">
        <v>36</v>
      </c>
      <c r="Z50" s="47" t="s">
        <v>221</v>
      </c>
      <c r="AA50" s="47" t="s">
        <v>222</v>
      </c>
      <c r="AB50" s="47" t="s">
        <v>36</v>
      </c>
      <c r="AC50" s="47" t="s">
        <v>223</v>
      </c>
      <c r="AD50" s="47" t="s">
        <v>224</v>
      </c>
      <c r="AE50" s="47" t="s">
        <v>225</v>
      </c>
      <c r="AF50" s="47" t="s">
        <v>36</v>
      </c>
      <c r="AG50" s="47" t="s">
        <v>36</v>
      </c>
      <c r="AH50" s="47" t="s">
        <v>36</v>
      </c>
      <c r="AI50" s="47" t="s">
        <v>226</v>
      </c>
      <c r="AJ50" s="48" t="s">
        <v>191</v>
      </c>
      <c r="AK50" s="47" t="s">
        <v>347</v>
      </c>
      <c r="AL50" s="47" t="s">
        <v>83</v>
      </c>
      <c r="AM50" s="48">
        <v>1</v>
      </c>
      <c r="AN50" s="47" t="s">
        <v>227</v>
      </c>
      <c r="AO50" s="47" t="s">
        <v>228</v>
      </c>
      <c r="AP50" s="47" t="s">
        <v>229</v>
      </c>
      <c r="AQ50" s="47" t="s">
        <v>353</v>
      </c>
      <c r="AR50" s="47" t="s">
        <v>349</v>
      </c>
      <c r="AS50" s="91">
        <f t="shared" si="1"/>
        <v>0</v>
      </c>
      <c r="AT50" s="91">
        <f t="shared" si="0"/>
        <v>1</v>
      </c>
      <c r="AU50" s="231"/>
      <c r="AV50" s="231"/>
      <c r="AW50" s="231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</row>
    <row r="51" spans="1:65" x14ac:dyDescent="0.15">
      <c r="A51" s="223">
        <v>49</v>
      </c>
      <c r="B51" s="48" t="s">
        <v>36</v>
      </c>
      <c r="C51" s="47" t="s">
        <v>212</v>
      </c>
      <c r="D51" s="47" t="s">
        <v>35</v>
      </c>
      <c r="E51" s="47" t="s">
        <v>340</v>
      </c>
      <c r="F51" s="47" t="s">
        <v>35</v>
      </c>
      <c r="G51" s="47" t="s">
        <v>188</v>
      </c>
      <c r="H51" s="47" t="s">
        <v>36</v>
      </c>
      <c r="I51" s="47" t="s">
        <v>189</v>
      </c>
      <c r="J51" s="47" t="s">
        <v>190</v>
      </c>
      <c r="K51" s="47" t="s">
        <v>191</v>
      </c>
      <c r="L51" s="47" t="s">
        <v>214</v>
      </c>
      <c r="M51" s="47" t="s">
        <v>215</v>
      </c>
      <c r="N51" s="47" t="s">
        <v>192</v>
      </c>
      <c r="O51" s="48" t="s">
        <v>193</v>
      </c>
      <c r="P51" s="47" t="s">
        <v>191</v>
      </c>
      <c r="Q51" s="47" t="s">
        <v>216</v>
      </c>
      <c r="R51" s="47" t="s">
        <v>217</v>
      </c>
      <c r="S51" s="48" t="s">
        <v>218</v>
      </c>
      <c r="T51" s="47" t="s">
        <v>194</v>
      </c>
      <c r="U51" s="47" t="s">
        <v>219</v>
      </c>
      <c r="V51" s="48" t="s">
        <v>191</v>
      </c>
      <c r="W51" s="48" t="s">
        <v>191</v>
      </c>
      <c r="X51" s="47" t="s">
        <v>220</v>
      </c>
      <c r="Y51" s="47" t="s">
        <v>36</v>
      </c>
      <c r="Z51" s="47" t="s">
        <v>221</v>
      </c>
      <c r="AA51" s="47" t="s">
        <v>222</v>
      </c>
      <c r="AB51" s="47" t="s">
        <v>36</v>
      </c>
      <c r="AC51" s="47" t="s">
        <v>223</v>
      </c>
      <c r="AD51" s="47" t="s">
        <v>224</v>
      </c>
      <c r="AE51" s="47" t="s">
        <v>225</v>
      </c>
      <c r="AF51" s="47" t="s">
        <v>36</v>
      </c>
      <c r="AG51" s="47" t="s">
        <v>36</v>
      </c>
      <c r="AH51" s="47" t="s">
        <v>36</v>
      </c>
      <c r="AI51" s="47" t="s">
        <v>226</v>
      </c>
      <c r="AJ51" s="48" t="s">
        <v>191</v>
      </c>
      <c r="AK51" s="47" t="s">
        <v>341</v>
      </c>
      <c r="AL51" s="47" t="s">
        <v>83</v>
      </c>
      <c r="AM51" s="48">
        <v>1</v>
      </c>
      <c r="AN51" s="47" t="s">
        <v>227</v>
      </c>
      <c r="AO51" s="47" t="s">
        <v>228</v>
      </c>
      <c r="AP51" s="47" t="s">
        <v>229</v>
      </c>
      <c r="AQ51" s="47" t="s">
        <v>342</v>
      </c>
      <c r="AR51" s="47" t="s">
        <v>235</v>
      </c>
      <c r="AS51" s="91">
        <f t="shared" si="1"/>
        <v>0</v>
      </c>
      <c r="AT51" s="91">
        <f t="shared" si="0"/>
        <v>1</v>
      </c>
      <c r="AU51" s="225"/>
    </row>
    <row r="52" spans="1:65" x14ac:dyDescent="0.15">
      <c r="A52" s="223">
        <v>50</v>
      </c>
      <c r="B52" s="48" t="s">
        <v>36</v>
      </c>
      <c r="C52" s="47" t="s">
        <v>212</v>
      </c>
      <c r="D52" s="47" t="s">
        <v>35</v>
      </c>
      <c r="E52" s="47" t="s">
        <v>354</v>
      </c>
      <c r="F52" s="47" t="s">
        <v>35</v>
      </c>
      <c r="G52" s="47" t="s">
        <v>188</v>
      </c>
      <c r="H52" s="47" t="s">
        <v>36</v>
      </c>
      <c r="I52" s="47" t="s">
        <v>189</v>
      </c>
      <c r="J52" s="47" t="s">
        <v>190</v>
      </c>
      <c r="K52" s="47" t="s">
        <v>191</v>
      </c>
      <c r="L52" s="47" t="s">
        <v>214</v>
      </c>
      <c r="M52" s="47" t="s">
        <v>215</v>
      </c>
      <c r="N52" s="47" t="s">
        <v>192</v>
      </c>
      <c r="O52" s="48" t="s">
        <v>193</v>
      </c>
      <c r="P52" s="47" t="s">
        <v>191</v>
      </c>
      <c r="Q52" s="47" t="s">
        <v>216</v>
      </c>
      <c r="R52" s="47" t="s">
        <v>217</v>
      </c>
      <c r="S52" s="48" t="s">
        <v>218</v>
      </c>
      <c r="T52" s="47" t="s">
        <v>194</v>
      </c>
      <c r="U52" s="47" t="s">
        <v>219</v>
      </c>
      <c r="V52" s="48" t="s">
        <v>191</v>
      </c>
      <c r="W52" s="48" t="s">
        <v>191</v>
      </c>
      <c r="X52" s="47" t="s">
        <v>220</v>
      </c>
      <c r="Y52" s="47" t="s">
        <v>36</v>
      </c>
      <c r="Z52" s="47" t="s">
        <v>221</v>
      </c>
      <c r="AA52" s="47" t="s">
        <v>222</v>
      </c>
      <c r="AB52" s="47" t="s">
        <v>36</v>
      </c>
      <c r="AC52" s="47" t="s">
        <v>223</v>
      </c>
      <c r="AD52" s="47" t="s">
        <v>224</v>
      </c>
      <c r="AE52" s="47" t="s">
        <v>225</v>
      </c>
      <c r="AF52" s="47" t="s">
        <v>36</v>
      </c>
      <c r="AG52" s="47" t="s">
        <v>36</v>
      </c>
      <c r="AH52" s="47" t="s">
        <v>36</v>
      </c>
      <c r="AI52" s="47" t="s">
        <v>226</v>
      </c>
      <c r="AJ52" s="48" t="s">
        <v>191</v>
      </c>
      <c r="AK52" s="47" t="s">
        <v>341</v>
      </c>
      <c r="AL52" s="47" t="s">
        <v>83</v>
      </c>
      <c r="AM52" s="48">
        <v>1</v>
      </c>
      <c r="AN52" s="47" t="s">
        <v>227</v>
      </c>
      <c r="AO52" s="47" t="s">
        <v>228</v>
      </c>
      <c r="AP52" s="47" t="s">
        <v>229</v>
      </c>
      <c r="AQ52" s="47" t="s">
        <v>355</v>
      </c>
      <c r="AR52" s="47" t="s">
        <v>235</v>
      </c>
      <c r="AS52" s="91">
        <f t="shared" si="1"/>
        <v>0</v>
      </c>
      <c r="AT52" s="91">
        <f t="shared" si="0"/>
        <v>1</v>
      </c>
    </row>
    <row r="53" spans="1:65" x14ac:dyDescent="0.15">
      <c r="A53" s="223">
        <v>51</v>
      </c>
      <c r="B53" s="48" t="s">
        <v>36</v>
      </c>
      <c r="C53" s="47" t="s">
        <v>212</v>
      </c>
      <c r="D53" s="47" t="s">
        <v>35</v>
      </c>
      <c r="E53" s="47" t="s">
        <v>356</v>
      </c>
      <c r="F53" s="47" t="s">
        <v>35</v>
      </c>
      <c r="G53" s="47" t="s">
        <v>188</v>
      </c>
      <c r="H53" s="47" t="s">
        <v>36</v>
      </c>
      <c r="I53" s="47" t="s">
        <v>189</v>
      </c>
      <c r="J53" s="47" t="s">
        <v>190</v>
      </c>
      <c r="K53" s="47" t="s">
        <v>191</v>
      </c>
      <c r="L53" s="47" t="s">
        <v>214</v>
      </c>
      <c r="M53" s="47" t="s">
        <v>215</v>
      </c>
      <c r="N53" s="47" t="s">
        <v>192</v>
      </c>
      <c r="O53" s="48" t="s">
        <v>193</v>
      </c>
      <c r="P53" s="47" t="s">
        <v>191</v>
      </c>
      <c r="Q53" s="47" t="s">
        <v>216</v>
      </c>
      <c r="R53" s="47" t="s">
        <v>217</v>
      </c>
      <c r="S53" s="48" t="s">
        <v>218</v>
      </c>
      <c r="T53" s="47" t="s">
        <v>194</v>
      </c>
      <c r="U53" s="47" t="s">
        <v>219</v>
      </c>
      <c r="V53" s="48" t="s">
        <v>191</v>
      </c>
      <c r="W53" s="48" t="s">
        <v>191</v>
      </c>
      <c r="X53" s="47" t="s">
        <v>220</v>
      </c>
      <c r="Y53" s="47" t="s">
        <v>36</v>
      </c>
      <c r="Z53" s="47" t="s">
        <v>221</v>
      </c>
      <c r="AA53" s="47" t="s">
        <v>222</v>
      </c>
      <c r="AB53" s="47" t="s">
        <v>36</v>
      </c>
      <c r="AC53" s="47" t="s">
        <v>223</v>
      </c>
      <c r="AD53" s="47" t="s">
        <v>224</v>
      </c>
      <c r="AE53" s="47" t="s">
        <v>225</v>
      </c>
      <c r="AF53" s="47" t="s">
        <v>36</v>
      </c>
      <c r="AG53" s="47" t="s">
        <v>36</v>
      </c>
      <c r="AH53" s="47" t="s">
        <v>36</v>
      </c>
      <c r="AI53" s="47" t="s">
        <v>226</v>
      </c>
      <c r="AJ53" s="48" t="s">
        <v>191</v>
      </c>
      <c r="AK53" s="47" t="s">
        <v>341</v>
      </c>
      <c r="AL53" s="47" t="s">
        <v>83</v>
      </c>
      <c r="AM53" s="48">
        <v>1</v>
      </c>
      <c r="AN53" s="47" t="s">
        <v>227</v>
      </c>
      <c r="AO53" s="47" t="s">
        <v>228</v>
      </c>
      <c r="AP53" s="47" t="s">
        <v>229</v>
      </c>
      <c r="AQ53" s="47" t="s">
        <v>357</v>
      </c>
      <c r="AR53" s="47" t="s">
        <v>235</v>
      </c>
      <c r="AS53" s="91">
        <f t="shared" si="1"/>
        <v>0</v>
      </c>
      <c r="AT53" s="91">
        <f t="shared" si="0"/>
        <v>1</v>
      </c>
    </row>
    <row r="54" spans="1:65" x14ac:dyDescent="0.15">
      <c r="A54" s="223">
        <v>52</v>
      </c>
      <c r="B54" s="48" t="s">
        <v>36</v>
      </c>
      <c r="C54" s="47" t="s">
        <v>212</v>
      </c>
      <c r="D54" s="47" t="s">
        <v>35</v>
      </c>
      <c r="E54" s="47" t="s">
        <v>358</v>
      </c>
      <c r="F54" s="47" t="s">
        <v>35</v>
      </c>
      <c r="G54" s="47" t="s">
        <v>188</v>
      </c>
      <c r="H54" s="47" t="s">
        <v>36</v>
      </c>
      <c r="I54" s="47" t="s">
        <v>189</v>
      </c>
      <c r="J54" s="47" t="s">
        <v>190</v>
      </c>
      <c r="K54" s="47" t="s">
        <v>191</v>
      </c>
      <c r="L54" s="47" t="s">
        <v>214</v>
      </c>
      <c r="M54" s="47" t="s">
        <v>215</v>
      </c>
      <c r="N54" s="47" t="s">
        <v>192</v>
      </c>
      <c r="O54" s="48" t="s">
        <v>193</v>
      </c>
      <c r="P54" s="47" t="s">
        <v>191</v>
      </c>
      <c r="Q54" s="47" t="s">
        <v>216</v>
      </c>
      <c r="R54" s="47" t="s">
        <v>217</v>
      </c>
      <c r="S54" s="48" t="s">
        <v>218</v>
      </c>
      <c r="T54" s="47" t="s">
        <v>194</v>
      </c>
      <c r="U54" s="47" t="s">
        <v>219</v>
      </c>
      <c r="V54" s="48" t="s">
        <v>191</v>
      </c>
      <c r="W54" s="48" t="s">
        <v>191</v>
      </c>
      <c r="X54" s="47" t="s">
        <v>220</v>
      </c>
      <c r="Y54" s="47" t="s">
        <v>36</v>
      </c>
      <c r="Z54" s="47" t="s">
        <v>221</v>
      </c>
      <c r="AA54" s="47" t="s">
        <v>222</v>
      </c>
      <c r="AB54" s="47" t="s">
        <v>36</v>
      </c>
      <c r="AC54" s="47" t="s">
        <v>223</v>
      </c>
      <c r="AD54" s="47" t="s">
        <v>224</v>
      </c>
      <c r="AE54" s="47" t="s">
        <v>225</v>
      </c>
      <c r="AF54" s="47" t="s">
        <v>36</v>
      </c>
      <c r="AG54" s="47" t="s">
        <v>36</v>
      </c>
      <c r="AH54" s="47" t="s">
        <v>36</v>
      </c>
      <c r="AI54" s="47" t="s">
        <v>226</v>
      </c>
      <c r="AJ54" s="48" t="s">
        <v>191</v>
      </c>
      <c r="AK54" s="47" t="s">
        <v>341</v>
      </c>
      <c r="AL54" s="47" t="s">
        <v>83</v>
      </c>
      <c r="AM54" s="48">
        <v>1</v>
      </c>
      <c r="AN54" s="47" t="s">
        <v>227</v>
      </c>
      <c r="AO54" s="47" t="s">
        <v>228</v>
      </c>
      <c r="AP54" s="47" t="s">
        <v>229</v>
      </c>
      <c r="AQ54" s="47" t="s">
        <v>359</v>
      </c>
      <c r="AR54" s="47" t="s">
        <v>235</v>
      </c>
      <c r="AS54" s="91">
        <f t="shared" si="1"/>
        <v>0</v>
      </c>
      <c r="AT54" s="91">
        <f t="shared" si="0"/>
        <v>1</v>
      </c>
    </row>
    <row r="55" spans="1:65" x14ac:dyDescent="0.15">
      <c r="A55" s="223">
        <v>53</v>
      </c>
      <c r="B55" s="48" t="s">
        <v>36</v>
      </c>
      <c r="C55" s="47" t="s">
        <v>212</v>
      </c>
      <c r="D55" s="47" t="s">
        <v>35</v>
      </c>
      <c r="E55" s="47" t="s">
        <v>362</v>
      </c>
      <c r="F55" s="47" t="s">
        <v>35</v>
      </c>
      <c r="G55" s="47" t="s">
        <v>188</v>
      </c>
      <c r="H55" s="47" t="s">
        <v>36</v>
      </c>
      <c r="I55" s="47" t="s">
        <v>189</v>
      </c>
      <c r="J55" s="47" t="s">
        <v>190</v>
      </c>
      <c r="K55" s="47" t="s">
        <v>191</v>
      </c>
      <c r="L55" s="47" t="s">
        <v>214</v>
      </c>
      <c r="M55" s="47" t="s">
        <v>215</v>
      </c>
      <c r="N55" s="47" t="s">
        <v>192</v>
      </c>
      <c r="O55" s="48" t="s">
        <v>193</v>
      </c>
      <c r="P55" s="47" t="s">
        <v>191</v>
      </c>
      <c r="Q55" s="47" t="s">
        <v>216</v>
      </c>
      <c r="R55" s="47" t="s">
        <v>217</v>
      </c>
      <c r="S55" s="48" t="s">
        <v>218</v>
      </c>
      <c r="T55" s="47" t="s">
        <v>194</v>
      </c>
      <c r="U55" s="47" t="s">
        <v>219</v>
      </c>
      <c r="V55" s="48" t="s">
        <v>191</v>
      </c>
      <c r="W55" s="48" t="s">
        <v>191</v>
      </c>
      <c r="X55" s="47" t="s">
        <v>220</v>
      </c>
      <c r="Y55" s="47" t="s">
        <v>36</v>
      </c>
      <c r="Z55" s="47" t="s">
        <v>221</v>
      </c>
      <c r="AA55" s="47" t="s">
        <v>222</v>
      </c>
      <c r="AB55" s="47" t="s">
        <v>36</v>
      </c>
      <c r="AC55" s="47" t="s">
        <v>223</v>
      </c>
      <c r="AD55" s="47" t="s">
        <v>224</v>
      </c>
      <c r="AE55" s="47" t="s">
        <v>225</v>
      </c>
      <c r="AF55" s="47" t="s">
        <v>36</v>
      </c>
      <c r="AG55" s="47" t="s">
        <v>36</v>
      </c>
      <c r="AH55" s="47" t="s">
        <v>36</v>
      </c>
      <c r="AI55" s="47" t="s">
        <v>226</v>
      </c>
      <c r="AJ55" s="48" t="s">
        <v>191</v>
      </c>
      <c r="AK55" s="47" t="s">
        <v>341</v>
      </c>
      <c r="AL55" s="47" t="s">
        <v>83</v>
      </c>
      <c r="AM55" s="48">
        <v>1</v>
      </c>
      <c r="AN55" s="47" t="s">
        <v>227</v>
      </c>
      <c r="AO55" s="47" t="s">
        <v>228</v>
      </c>
      <c r="AP55" s="47" t="s">
        <v>229</v>
      </c>
      <c r="AQ55" s="47" t="s">
        <v>363</v>
      </c>
      <c r="AR55" s="47" t="s">
        <v>235</v>
      </c>
      <c r="AS55" s="91">
        <f t="shared" si="1"/>
        <v>0</v>
      </c>
      <c r="AT55" s="91">
        <f t="shared" si="0"/>
        <v>1</v>
      </c>
    </row>
    <row r="56" spans="1:65" x14ac:dyDescent="0.15">
      <c r="A56" s="223">
        <v>54</v>
      </c>
      <c r="B56" s="48" t="s">
        <v>36</v>
      </c>
      <c r="C56" s="47" t="s">
        <v>212</v>
      </c>
      <c r="D56" s="47" t="s">
        <v>35</v>
      </c>
      <c r="E56" s="47" t="s">
        <v>364</v>
      </c>
      <c r="F56" s="47" t="s">
        <v>35</v>
      </c>
      <c r="G56" s="47" t="s">
        <v>188</v>
      </c>
      <c r="H56" s="47" t="s">
        <v>36</v>
      </c>
      <c r="I56" s="47" t="s">
        <v>189</v>
      </c>
      <c r="J56" s="47" t="s">
        <v>190</v>
      </c>
      <c r="K56" s="47" t="s">
        <v>191</v>
      </c>
      <c r="L56" s="47" t="s">
        <v>214</v>
      </c>
      <c r="M56" s="47" t="s">
        <v>215</v>
      </c>
      <c r="N56" s="47" t="s">
        <v>192</v>
      </c>
      <c r="O56" s="48" t="s">
        <v>193</v>
      </c>
      <c r="P56" s="47" t="s">
        <v>191</v>
      </c>
      <c r="Q56" s="47" t="s">
        <v>216</v>
      </c>
      <c r="R56" s="47" t="s">
        <v>217</v>
      </c>
      <c r="S56" s="48" t="s">
        <v>218</v>
      </c>
      <c r="T56" s="47" t="s">
        <v>194</v>
      </c>
      <c r="U56" s="47" t="s">
        <v>219</v>
      </c>
      <c r="V56" s="48" t="s">
        <v>191</v>
      </c>
      <c r="W56" s="48" t="s">
        <v>191</v>
      </c>
      <c r="X56" s="47" t="s">
        <v>220</v>
      </c>
      <c r="Y56" s="47" t="s">
        <v>36</v>
      </c>
      <c r="Z56" s="47" t="s">
        <v>221</v>
      </c>
      <c r="AA56" s="47" t="s">
        <v>222</v>
      </c>
      <c r="AB56" s="47" t="s">
        <v>36</v>
      </c>
      <c r="AC56" s="47" t="s">
        <v>223</v>
      </c>
      <c r="AD56" s="47" t="s">
        <v>224</v>
      </c>
      <c r="AE56" s="47" t="s">
        <v>225</v>
      </c>
      <c r="AF56" s="47" t="s">
        <v>36</v>
      </c>
      <c r="AG56" s="47" t="s">
        <v>36</v>
      </c>
      <c r="AH56" s="47" t="s">
        <v>36</v>
      </c>
      <c r="AI56" s="47" t="s">
        <v>226</v>
      </c>
      <c r="AJ56" s="48" t="s">
        <v>191</v>
      </c>
      <c r="AK56" s="47" t="s">
        <v>341</v>
      </c>
      <c r="AL56" s="47" t="s">
        <v>83</v>
      </c>
      <c r="AM56" s="48">
        <v>1</v>
      </c>
      <c r="AN56" s="47" t="s">
        <v>227</v>
      </c>
      <c r="AO56" s="47" t="s">
        <v>228</v>
      </c>
      <c r="AP56" s="47" t="s">
        <v>229</v>
      </c>
      <c r="AQ56" s="47" t="s">
        <v>365</v>
      </c>
      <c r="AR56" s="47" t="s">
        <v>235</v>
      </c>
      <c r="AS56" s="91">
        <f t="shared" si="1"/>
        <v>0</v>
      </c>
      <c r="AT56" s="91">
        <f t="shared" si="0"/>
        <v>1</v>
      </c>
    </row>
    <row r="57" spans="1:65" x14ac:dyDescent="0.15">
      <c r="A57" s="223">
        <v>55</v>
      </c>
      <c r="B57" s="48" t="s">
        <v>36</v>
      </c>
      <c r="C57" s="47" t="s">
        <v>212</v>
      </c>
      <c r="D57" s="47" t="s">
        <v>35</v>
      </c>
      <c r="E57" s="47" t="s">
        <v>360</v>
      </c>
      <c r="F57" s="47" t="s">
        <v>35</v>
      </c>
      <c r="G57" s="47" t="s">
        <v>188</v>
      </c>
      <c r="H57" s="47" t="s">
        <v>36</v>
      </c>
      <c r="I57" s="47" t="s">
        <v>189</v>
      </c>
      <c r="J57" s="47" t="s">
        <v>190</v>
      </c>
      <c r="K57" s="47" t="s">
        <v>191</v>
      </c>
      <c r="L57" s="47" t="s">
        <v>214</v>
      </c>
      <c r="M57" s="47" t="s">
        <v>215</v>
      </c>
      <c r="N57" s="47" t="s">
        <v>192</v>
      </c>
      <c r="O57" s="48" t="s">
        <v>193</v>
      </c>
      <c r="P57" s="47" t="s">
        <v>191</v>
      </c>
      <c r="Q57" s="47" t="s">
        <v>216</v>
      </c>
      <c r="R57" s="47" t="s">
        <v>217</v>
      </c>
      <c r="S57" s="48" t="s">
        <v>218</v>
      </c>
      <c r="T57" s="47" t="s">
        <v>194</v>
      </c>
      <c r="U57" s="47" t="s">
        <v>219</v>
      </c>
      <c r="V57" s="48" t="s">
        <v>191</v>
      </c>
      <c r="W57" s="48" t="s">
        <v>191</v>
      </c>
      <c r="X57" s="47" t="s">
        <v>220</v>
      </c>
      <c r="Y57" s="47" t="s">
        <v>36</v>
      </c>
      <c r="Z57" s="47" t="s">
        <v>221</v>
      </c>
      <c r="AA57" s="47" t="s">
        <v>222</v>
      </c>
      <c r="AB57" s="47" t="s">
        <v>36</v>
      </c>
      <c r="AC57" s="47" t="s">
        <v>223</v>
      </c>
      <c r="AD57" s="47" t="s">
        <v>224</v>
      </c>
      <c r="AE57" s="47" t="s">
        <v>225</v>
      </c>
      <c r="AF57" s="47" t="s">
        <v>36</v>
      </c>
      <c r="AG57" s="47" t="s">
        <v>36</v>
      </c>
      <c r="AH57" s="47" t="s">
        <v>36</v>
      </c>
      <c r="AI57" s="47" t="s">
        <v>226</v>
      </c>
      <c r="AJ57" s="48" t="s">
        <v>191</v>
      </c>
      <c r="AK57" s="47" t="s">
        <v>341</v>
      </c>
      <c r="AL57" s="47" t="s">
        <v>83</v>
      </c>
      <c r="AM57" s="48">
        <v>1</v>
      </c>
      <c r="AN57" s="47" t="s">
        <v>227</v>
      </c>
      <c r="AO57" s="47" t="s">
        <v>228</v>
      </c>
      <c r="AP57" s="47" t="s">
        <v>229</v>
      </c>
      <c r="AQ57" s="47" t="s">
        <v>361</v>
      </c>
      <c r="AR57" s="47" t="s">
        <v>235</v>
      </c>
      <c r="AS57" s="91">
        <f t="shared" si="1"/>
        <v>0</v>
      </c>
      <c r="AT57" s="91">
        <f t="shared" si="0"/>
        <v>1</v>
      </c>
    </row>
    <row r="58" spans="1:65" x14ac:dyDescent="0.15">
      <c r="A58" s="223">
        <v>56</v>
      </c>
      <c r="B58" s="48" t="s">
        <v>36</v>
      </c>
      <c r="C58" s="47" t="s">
        <v>212</v>
      </c>
      <c r="D58" s="47" t="s">
        <v>35</v>
      </c>
      <c r="E58" s="47" t="s">
        <v>366</v>
      </c>
      <c r="F58" s="47" t="s">
        <v>35</v>
      </c>
      <c r="G58" s="47" t="s">
        <v>188</v>
      </c>
      <c r="H58" s="47" t="s">
        <v>36</v>
      </c>
      <c r="I58" s="47" t="s">
        <v>189</v>
      </c>
      <c r="J58" s="47" t="s">
        <v>190</v>
      </c>
      <c r="K58" s="47" t="s">
        <v>191</v>
      </c>
      <c r="L58" s="47" t="s">
        <v>214</v>
      </c>
      <c r="M58" s="47" t="s">
        <v>215</v>
      </c>
      <c r="N58" s="47" t="s">
        <v>192</v>
      </c>
      <c r="O58" s="48" t="s">
        <v>193</v>
      </c>
      <c r="P58" s="47" t="s">
        <v>191</v>
      </c>
      <c r="Q58" s="47" t="s">
        <v>216</v>
      </c>
      <c r="R58" s="47" t="s">
        <v>217</v>
      </c>
      <c r="S58" s="48" t="s">
        <v>218</v>
      </c>
      <c r="T58" s="47" t="s">
        <v>194</v>
      </c>
      <c r="U58" s="47" t="s">
        <v>219</v>
      </c>
      <c r="V58" s="48" t="s">
        <v>191</v>
      </c>
      <c r="W58" s="48" t="s">
        <v>191</v>
      </c>
      <c r="X58" s="47" t="s">
        <v>220</v>
      </c>
      <c r="Y58" s="47" t="s">
        <v>36</v>
      </c>
      <c r="Z58" s="47" t="s">
        <v>221</v>
      </c>
      <c r="AA58" s="47" t="s">
        <v>222</v>
      </c>
      <c r="AB58" s="47" t="s">
        <v>36</v>
      </c>
      <c r="AC58" s="47" t="s">
        <v>223</v>
      </c>
      <c r="AD58" s="47" t="s">
        <v>224</v>
      </c>
      <c r="AE58" s="47" t="s">
        <v>225</v>
      </c>
      <c r="AF58" s="47" t="s">
        <v>36</v>
      </c>
      <c r="AG58" s="47" t="s">
        <v>36</v>
      </c>
      <c r="AH58" s="47" t="s">
        <v>36</v>
      </c>
      <c r="AI58" s="47" t="s">
        <v>226</v>
      </c>
      <c r="AJ58" s="48" t="s">
        <v>191</v>
      </c>
      <c r="AK58" s="47" t="s">
        <v>341</v>
      </c>
      <c r="AL58" s="47" t="s">
        <v>83</v>
      </c>
      <c r="AM58" s="48">
        <v>1</v>
      </c>
      <c r="AN58" s="47" t="s">
        <v>227</v>
      </c>
      <c r="AO58" s="47" t="s">
        <v>228</v>
      </c>
      <c r="AP58" s="47" t="s">
        <v>229</v>
      </c>
      <c r="AQ58" s="47" t="s">
        <v>367</v>
      </c>
      <c r="AR58" s="47" t="s">
        <v>235</v>
      </c>
      <c r="AS58" s="91">
        <f t="shared" si="1"/>
        <v>0</v>
      </c>
      <c r="AT58" s="91">
        <f t="shared" si="0"/>
        <v>1</v>
      </c>
    </row>
    <row r="59" spans="1:65" x14ac:dyDescent="0.15">
      <c r="A59" s="223">
        <v>57</v>
      </c>
      <c r="B59" s="48" t="s">
        <v>36</v>
      </c>
      <c r="C59" s="47" t="s">
        <v>212</v>
      </c>
      <c r="D59" s="47" t="s">
        <v>35</v>
      </c>
      <c r="E59" s="47" t="s">
        <v>368</v>
      </c>
      <c r="F59" s="47" t="s">
        <v>35</v>
      </c>
      <c r="G59" s="47" t="s">
        <v>188</v>
      </c>
      <c r="H59" s="47" t="s">
        <v>36</v>
      </c>
      <c r="I59" s="47" t="s">
        <v>189</v>
      </c>
      <c r="J59" s="47" t="s">
        <v>190</v>
      </c>
      <c r="K59" s="47" t="s">
        <v>191</v>
      </c>
      <c r="L59" s="47" t="s">
        <v>214</v>
      </c>
      <c r="M59" s="47" t="s">
        <v>215</v>
      </c>
      <c r="N59" s="47" t="s">
        <v>192</v>
      </c>
      <c r="O59" s="48" t="s">
        <v>193</v>
      </c>
      <c r="P59" s="47" t="s">
        <v>191</v>
      </c>
      <c r="Q59" s="47" t="s">
        <v>216</v>
      </c>
      <c r="R59" s="47" t="s">
        <v>217</v>
      </c>
      <c r="S59" s="48" t="s">
        <v>218</v>
      </c>
      <c r="T59" s="47" t="s">
        <v>194</v>
      </c>
      <c r="U59" s="47" t="s">
        <v>219</v>
      </c>
      <c r="V59" s="48" t="s">
        <v>191</v>
      </c>
      <c r="W59" s="48" t="s">
        <v>191</v>
      </c>
      <c r="X59" s="47" t="s">
        <v>220</v>
      </c>
      <c r="Y59" s="47" t="s">
        <v>36</v>
      </c>
      <c r="Z59" s="47" t="s">
        <v>221</v>
      </c>
      <c r="AA59" s="47" t="s">
        <v>222</v>
      </c>
      <c r="AB59" s="47" t="s">
        <v>36</v>
      </c>
      <c r="AC59" s="47" t="s">
        <v>223</v>
      </c>
      <c r="AD59" s="47" t="s">
        <v>224</v>
      </c>
      <c r="AE59" s="47" t="s">
        <v>225</v>
      </c>
      <c r="AF59" s="47" t="s">
        <v>36</v>
      </c>
      <c r="AG59" s="47" t="s">
        <v>36</v>
      </c>
      <c r="AH59" s="47" t="s">
        <v>36</v>
      </c>
      <c r="AI59" s="47" t="s">
        <v>226</v>
      </c>
      <c r="AJ59" s="48" t="s">
        <v>191</v>
      </c>
      <c r="AK59" s="47" t="s">
        <v>341</v>
      </c>
      <c r="AL59" s="47" t="s">
        <v>83</v>
      </c>
      <c r="AM59" s="48">
        <v>1</v>
      </c>
      <c r="AN59" s="47" t="s">
        <v>227</v>
      </c>
      <c r="AO59" s="47" t="s">
        <v>228</v>
      </c>
      <c r="AP59" s="47" t="s">
        <v>229</v>
      </c>
      <c r="AQ59" s="47" t="s">
        <v>369</v>
      </c>
      <c r="AR59" s="47" t="s">
        <v>235</v>
      </c>
      <c r="AS59" s="91">
        <f t="shared" si="1"/>
        <v>0</v>
      </c>
      <c r="AT59" s="91">
        <f t="shared" si="0"/>
        <v>1</v>
      </c>
    </row>
    <row r="60" spans="1:65" x14ac:dyDescent="0.15">
      <c r="A60" s="223">
        <v>58</v>
      </c>
      <c r="B60" s="48" t="s">
        <v>36</v>
      </c>
      <c r="C60" s="47" t="s">
        <v>212</v>
      </c>
      <c r="D60" s="47" t="s">
        <v>35</v>
      </c>
      <c r="E60" s="47" t="s">
        <v>370</v>
      </c>
      <c r="F60" s="47" t="s">
        <v>35</v>
      </c>
      <c r="G60" s="47" t="s">
        <v>188</v>
      </c>
      <c r="H60" s="47" t="s">
        <v>36</v>
      </c>
      <c r="I60" s="47" t="s">
        <v>189</v>
      </c>
      <c r="J60" s="47" t="s">
        <v>190</v>
      </c>
      <c r="K60" s="47" t="s">
        <v>191</v>
      </c>
      <c r="L60" s="47" t="s">
        <v>214</v>
      </c>
      <c r="M60" s="47" t="s">
        <v>215</v>
      </c>
      <c r="N60" s="47" t="s">
        <v>192</v>
      </c>
      <c r="O60" s="48" t="s">
        <v>193</v>
      </c>
      <c r="P60" s="47" t="s">
        <v>191</v>
      </c>
      <c r="Q60" s="47" t="s">
        <v>216</v>
      </c>
      <c r="R60" s="47" t="s">
        <v>217</v>
      </c>
      <c r="S60" s="48" t="s">
        <v>218</v>
      </c>
      <c r="T60" s="47" t="s">
        <v>194</v>
      </c>
      <c r="U60" s="47" t="s">
        <v>219</v>
      </c>
      <c r="V60" s="48" t="s">
        <v>191</v>
      </c>
      <c r="W60" s="48" t="s">
        <v>191</v>
      </c>
      <c r="X60" s="47" t="s">
        <v>220</v>
      </c>
      <c r="Y60" s="47" t="s">
        <v>36</v>
      </c>
      <c r="Z60" s="47" t="s">
        <v>221</v>
      </c>
      <c r="AA60" s="47" t="s">
        <v>222</v>
      </c>
      <c r="AB60" s="47" t="s">
        <v>36</v>
      </c>
      <c r="AC60" s="47" t="s">
        <v>223</v>
      </c>
      <c r="AD60" s="47" t="s">
        <v>224</v>
      </c>
      <c r="AE60" s="47" t="s">
        <v>225</v>
      </c>
      <c r="AF60" s="47" t="s">
        <v>36</v>
      </c>
      <c r="AG60" s="47" t="s">
        <v>36</v>
      </c>
      <c r="AH60" s="47" t="s">
        <v>36</v>
      </c>
      <c r="AI60" s="47" t="s">
        <v>226</v>
      </c>
      <c r="AJ60" s="48" t="s">
        <v>191</v>
      </c>
      <c r="AK60" s="47" t="s">
        <v>371</v>
      </c>
      <c r="AL60" s="47" t="s">
        <v>83</v>
      </c>
      <c r="AM60" s="48">
        <v>4</v>
      </c>
      <c r="AN60" s="47" t="s">
        <v>227</v>
      </c>
      <c r="AO60" s="47" t="s">
        <v>228</v>
      </c>
      <c r="AP60" s="47" t="s">
        <v>229</v>
      </c>
      <c r="AQ60" s="47" t="s">
        <v>372</v>
      </c>
      <c r="AR60" s="47" t="s">
        <v>205</v>
      </c>
      <c r="AS60" s="91">
        <f t="shared" si="1"/>
        <v>0</v>
      </c>
      <c r="AT60" s="91">
        <f t="shared" si="0"/>
        <v>1</v>
      </c>
    </row>
    <row r="61" spans="1:65" x14ac:dyDescent="0.15">
      <c r="A61" s="223">
        <v>59</v>
      </c>
      <c r="B61" s="48" t="s">
        <v>36</v>
      </c>
      <c r="C61" s="47" t="s">
        <v>212</v>
      </c>
      <c r="D61" s="47" t="s">
        <v>35</v>
      </c>
      <c r="E61" s="47" t="s">
        <v>373</v>
      </c>
      <c r="F61" s="47" t="s">
        <v>35</v>
      </c>
      <c r="G61" s="47" t="s">
        <v>188</v>
      </c>
      <c r="H61" s="47" t="s">
        <v>36</v>
      </c>
      <c r="I61" s="47" t="s">
        <v>189</v>
      </c>
      <c r="J61" s="47" t="s">
        <v>190</v>
      </c>
      <c r="K61" s="47" t="s">
        <v>191</v>
      </c>
      <c r="L61" s="47" t="s">
        <v>214</v>
      </c>
      <c r="M61" s="47" t="s">
        <v>215</v>
      </c>
      <c r="N61" s="47" t="s">
        <v>192</v>
      </c>
      <c r="O61" s="48" t="s">
        <v>193</v>
      </c>
      <c r="P61" s="47" t="s">
        <v>191</v>
      </c>
      <c r="Q61" s="47" t="s">
        <v>216</v>
      </c>
      <c r="R61" s="47" t="s">
        <v>217</v>
      </c>
      <c r="S61" s="48" t="s">
        <v>218</v>
      </c>
      <c r="T61" s="47" t="s">
        <v>194</v>
      </c>
      <c r="U61" s="47" t="s">
        <v>219</v>
      </c>
      <c r="V61" s="48" t="s">
        <v>191</v>
      </c>
      <c r="W61" s="48" t="s">
        <v>191</v>
      </c>
      <c r="X61" s="47" t="s">
        <v>220</v>
      </c>
      <c r="Y61" s="47" t="s">
        <v>36</v>
      </c>
      <c r="Z61" s="47" t="s">
        <v>221</v>
      </c>
      <c r="AA61" s="47" t="s">
        <v>222</v>
      </c>
      <c r="AB61" s="47" t="s">
        <v>36</v>
      </c>
      <c r="AC61" s="47" t="s">
        <v>223</v>
      </c>
      <c r="AD61" s="47" t="s">
        <v>224</v>
      </c>
      <c r="AE61" s="47" t="s">
        <v>225</v>
      </c>
      <c r="AF61" s="47" t="s">
        <v>36</v>
      </c>
      <c r="AG61" s="47" t="s">
        <v>36</v>
      </c>
      <c r="AH61" s="47" t="s">
        <v>36</v>
      </c>
      <c r="AI61" s="47" t="s">
        <v>226</v>
      </c>
      <c r="AJ61" s="48" t="s">
        <v>191</v>
      </c>
      <c r="AK61" s="47" t="s">
        <v>371</v>
      </c>
      <c r="AL61" s="47" t="s">
        <v>83</v>
      </c>
      <c r="AM61" s="48">
        <v>5</v>
      </c>
      <c r="AN61" s="47" t="s">
        <v>227</v>
      </c>
      <c r="AO61" s="47" t="s">
        <v>228</v>
      </c>
      <c r="AP61" s="47" t="s">
        <v>229</v>
      </c>
      <c r="AQ61" s="47" t="s">
        <v>374</v>
      </c>
      <c r="AR61" s="47" t="s">
        <v>205</v>
      </c>
      <c r="AS61" s="91">
        <f t="shared" si="1"/>
        <v>0</v>
      </c>
      <c r="AT61" s="91">
        <f t="shared" si="0"/>
        <v>1</v>
      </c>
    </row>
    <row r="62" spans="1:65" x14ac:dyDescent="0.15">
      <c r="A62" s="223">
        <v>60</v>
      </c>
      <c r="B62" s="48" t="s">
        <v>36</v>
      </c>
      <c r="C62" s="47" t="s">
        <v>212</v>
      </c>
      <c r="D62" s="47" t="s">
        <v>35</v>
      </c>
      <c r="E62" s="47" t="s">
        <v>375</v>
      </c>
      <c r="F62" s="47" t="s">
        <v>35</v>
      </c>
      <c r="G62" s="47" t="s">
        <v>188</v>
      </c>
      <c r="H62" s="47" t="s">
        <v>36</v>
      </c>
      <c r="I62" s="47" t="s">
        <v>189</v>
      </c>
      <c r="J62" s="47" t="s">
        <v>190</v>
      </c>
      <c r="K62" s="47" t="s">
        <v>191</v>
      </c>
      <c r="L62" s="47" t="s">
        <v>214</v>
      </c>
      <c r="M62" s="47" t="s">
        <v>215</v>
      </c>
      <c r="N62" s="47" t="s">
        <v>192</v>
      </c>
      <c r="O62" s="48" t="s">
        <v>193</v>
      </c>
      <c r="P62" s="47" t="s">
        <v>191</v>
      </c>
      <c r="Q62" s="47" t="s">
        <v>216</v>
      </c>
      <c r="R62" s="47" t="s">
        <v>217</v>
      </c>
      <c r="S62" s="48" t="s">
        <v>218</v>
      </c>
      <c r="T62" s="47" t="s">
        <v>194</v>
      </c>
      <c r="U62" s="47" t="s">
        <v>219</v>
      </c>
      <c r="V62" s="48" t="s">
        <v>191</v>
      </c>
      <c r="W62" s="48" t="s">
        <v>191</v>
      </c>
      <c r="X62" s="47" t="s">
        <v>220</v>
      </c>
      <c r="Y62" s="47" t="s">
        <v>36</v>
      </c>
      <c r="Z62" s="47" t="s">
        <v>221</v>
      </c>
      <c r="AA62" s="47" t="s">
        <v>222</v>
      </c>
      <c r="AB62" s="47" t="s">
        <v>36</v>
      </c>
      <c r="AC62" s="47" t="s">
        <v>223</v>
      </c>
      <c r="AD62" s="47" t="s">
        <v>224</v>
      </c>
      <c r="AE62" s="47" t="s">
        <v>225</v>
      </c>
      <c r="AF62" s="47" t="s">
        <v>36</v>
      </c>
      <c r="AG62" s="47" t="s">
        <v>36</v>
      </c>
      <c r="AH62" s="47" t="s">
        <v>36</v>
      </c>
      <c r="AI62" s="47" t="s">
        <v>226</v>
      </c>
      <c r="AJ62" s="48" t="s">
        <v>191</v>
      </c>
      <c r="AK62" s="47" t="s">
        <v>371</v>
      </c>
      <c r="AL62" s="47" t="s">
        <v>83</v>
      </c>
      <c r="AM62" s="48">
        <v>5</v>
      </c>
      <c r="AN62" s="47" t="s">
        <v>227</v>
      </c>
      <c r="AO62" s="47" t="s">
        <v>228</v>
      </c>
      <c r="AP62" s="47" t="s">
        <v>229</v>
      </c>
      <c r="AQ62" s="47" t="s">
        <v>376</v>
      </c>
      <c r="AR62" s="47" t="s">
        <v>205</v>
      </c>
      <c r="AS62" s="91">
        <f t="shared" si="1"/>
        <v>0</v>
      </c>
      <c r="AT62" s="91">
        <f t="shared" si="0"/>
        <v>1</v>
      </c>
    </row>
    <row r="63" spans="1:65" x14ac:dyDescent="0.15">
      <c r="A63" s="223">
        <v>61</v>
      </c>
      <c r="B63" s="48" t="s">
        <v>36</v>
      </c>
      <c r="C63" s="47" t="s">
        <v>212</v>
      </c>
      <c r="D63" s="47" t="s">
        <v>35</v>
      </c>
      <c r="E63" s="47" t="s">
        <v>377</v>
      </c>
      <c r="F63" s="47" t="s">
        <v>35</v>
      </c>
      <c r="G63" s="47" t="s">
        <v>188</v>
      </c>
      <c r="H63" s="47" t="s">
        <v>36</v>
      </c>
      <c r="I63" s="47" t="s">
        <v>189</v>
      </c>
      <c r="J63" s="47" t="s">
        <v>190</v>
      </c>
      <c r="K63" s="47" t="s">
        <v>191</v>
      </c>
      <c r="L63" s="47" t="s">
        <v>214</v>
      </c>
      <c r="M63" s="47" t="s">
        <v>215</v>
      </c>
      <c r="N63" s="47" t="s">
        <v>192</v>
      </c>
      <c r="O63" s="48" t="s">
        <v>193</v>
      </c>
      <c r="P63" s="47" t="s">
        <v>191</v>
      </c>
      <c r="Q63" s="47" t="s">
        <v>216</v>
      </c>
      <c r="R63" s="47" t="s">
        <v>217</v>
      </c>
      <c r="S63" s="48" t="s">
        <v>218</v>
      </c>
      <c r="T63" s="47" t="s">
        <v>194</v>
      </c>
      <c r="U63" s="47" t="s">
        <v>219</v>
      </c>
      <c r="V63" s="48" t="s">
        <v>191</v>
      </c>
      <c r="W63" s="48" t="s">
        <v>191</v>
      </c>
      <c r="X63" s="47" t="s">
        <v>220</v>
      </c>
      <c r="Y63" s="47" t="s">
        <v>36</v>
      </c>
      <c r="Z63" s="47" t="s">
        <v>221</v>
      </c>
      <c r="AA63" s="47" t="s">
        <v>222</v>
      </c>
      <c r="AB63" s="47" t="s">
        <v>36</v>
      </c>
      <c r="AC63" s="47" t="s">
        <v>223</v>
      </c>
      <c r="AD63" s="47" t="s">
        <v>224</v>
      </c>
      <c r="AE63" s="47" t="s">
        <v>225</v>
      </c>
      <c r="AF63" s="47" t="s">
        <v>36</v>
      </c>
      <c r="AG63" s="47" t="s">
        <v>36</v>
      </c>
      <c r="AH63" s="47" t="s">
        <v>36</v>
      </c>
      <c r="AI63" s="47" t="s">
        <v>226</v>
      </c>
      <c r="AJ63" s="48" t="s">
        <v>191</v>
      </c>
      <c r="AK63" s="47" t="s">
        <v>378</v>
      </c>
      <c r="AL63" s="47" t="s">
        <v>83</v>
      </c>
      <c r="AM63" s="48">
        <v>1</v>
      </c>
      <c r="AN63" s="47" t="s">
        <v>227</v>
      </c>
      <c r="AO63" s="47" t="s">
        <v>228</v>
      </c>
      <c r="AP63" s="47" t="s">
        <v>229</v>
      </c>
      <c r="AQ63" s="47" t="s">
        <v>379</v>
      </c>
      <c r="AR63" s="47" t="s">
        <v>208</v>
      </c>
      <c r="AS63" s="91">
        <f t="shared" si="1"/>
        <v>0</v>
      </c>
      <c r="AT63" s="91">
        <f t="shared" si="0"/>
        <v>1</v>
      </c>
    </row>
    <row r="64" spans="1:65" x14ac:dyDescent="0.15">
      <c r="A64" s="223">
        <v>62</v>
      </c>
      <c r="B64" s="48" t="s">
        <v>36</v>
      </c>
      <c r="C64" s="47" t="s">
        <v>212</v>
      </c>
      <c r="D64" s="47" t="s">
        <v>35</v>
      </c>
      <c r="E64" s="47" t="s">
        <v>380</v>
      </c>
      <c r="F64" s="47" t="s">
        <v>35</v>
      </c>
      <c r="G64" s="47" t="s">
        <v>188</v>
      </c>
      <c r="H64" s="47" t="s">
        <v>36</v>
      </c>
      <c r="I64" s="47" t="s">
        <v>189</v>
      </c>
      <c r="J64" s="47" t="s">
        <v>190</v>
      </c>
      <c r="K64" s="47" t="s">
        <v>191</v>
      </c>
      <c r="L64" s="47" t="s">
        <v>214</v>
      </c>
      <c r="M64" s="47" t="s">
        <v>215</v>
      </c>
      <c r="N64" s="47" t="s">
        <v>192</v>
      </c>
      <c r="O64" s="48" t="s">
        <v>193</v>
      </c>
      <c r="P64" s="47" t="s">
        <v>191</v>
      </c>
      <c r="Q64" s="47" t="s">
        <v>216</v>
      </c>
      <c r="R64" s="47" t="s">
        <v>217</v>
      </c>
      <c r="S64" s="48" t="s">
        <v>218</v>
      </c>
      <c r="T64" s="47" t="s">
        <v>194</v>
      </c>
      <c r="U64" s="47" t="s">
        <v>219</v>
      </c>
      <c r="V64" s="48" t="s">
        <v>191</v>
      </c>
      <c r="W64" s="48" t="s">
        <v>191</v>
      </c>
      <c r="X64" s="47" t="s">
        <v>220</v>
      </c>
      <c r="Y64" s="47" t="s">
        <v>36</v>
      </c>
      <c r="Z64" s="47" t="s">
        <v>221</v>
      </c>
      <c r="AA64" s="47" t="s">
        <v>222</v>
      </c>
      <c r="AB64" s="47" t="s">
        <v>36</v>
      </c>
      <c r="AC64" s="47" t="s">
        <v>223</v>
      </c>
      <c r="AD64" s="47" t="s">
        <v>224</v>
      </c>
      <c r="AE64" s="47" t="s">
        <v>225</v>
      </c>
      <c r="AF64" s="47" t="s">
        <v>36</v>
      </c>
      <c r="AG64" s="47" t="s">
        <v>36</v>
      </c>
      <c r="AH64" s="47" t="s">
        <v>36</v>
      </c>
      <c r="AI64" s="47" t="s">
        <v>226</v>
      </c>
      <c r="AJ64" s="48" t="s">
        <v>191</v>
      </c>
      <c r="AK64" s="47" t="s">
        <v>381</v>
      </c>
      <c r="AL64" s="47" t="s">
        <v>83</v>
      </c>
      <c r="AM64" s="48">
        <v>1</v>
      </c>
      <c r="AN64" s="47" t="s">
        <v>227</v>
      </c>
      <c r="AO64" s="47" t="s">
        <v>228</v>
      </c>
      <c r="AP64" s="47" t="s">
        <v>229</v>
      </c>
      <c r="AQ64" s="47" t="s">
        <v>382</v>
      </c>
      <c r="AR64" s="47" t="s">
        <v>232</v>
      </c>
      <c r="AS64" s="91">
        <f t="shared" si="1"/>
        <v>0</v>
      </c>
      <c r="AT64" s="91">
        <f t="shared" si="0"/>
        <v>1</v>
      </c>
    </row>
    <row r="65" spans="1:46" x14ac:dyDescent="0.15">
      <c r="A65" s="223">
        <v>63</v>
      </c>
      <c r="B65" s="48" t="s">
        <v>36</v>
      </c>
      <c r="C65" s="47" t="s">
        <v>212</v>
      </c>
      <c r="D65" s="47" t="s">
        <v>35</v>
      </c>
      <c r="E65" s="47" t="s">
        <v>383</v>
      </c>
      <c r="F65" s="47" t="s">
        <v>35</v>
      </c>
      <c r="G65" s="47" t="s">
        <v>188</v>
      </c>
      <c r="H65" s="47" t="s">
        <v>36</v>
      </c>
      <c r="I65" s="47" t="s">
        <v>189</v>
      </c>
      <c r="J65" s="47" t="s">
        <v>190</v>
      </c>
      <c r="K65" s="47" t="s">
        <v>191</v>
      </c>
      <c r="L65" s="47" t="s">
        <v>214</v>
      </c>
      <c r="M65" s="47" t="s">
        <v>215</v>
      </c>
      <c r="N65" s="47" t="s">
        <v>192</v>
      </c>
      <c r="O65" s="48" t="s">
        <v>193</v>
      </c>
      <c r="P65" s="47" t="s">
        <v>191</v>
      </c>
      <c r="Q65" s="47" t="s">
        <v>216</v>
      </c>
      <c r="R65" s="47" t="s">
        <v>217</v>
      </c>
      <c r="S65" s="48" t="s">
        <v>218</v>
      </c>
      <c r="T65" s="47" t="s">
        <v>194</v>
      </c>
      <c r="U65" s="47" t="s">
        <v>219</v>
      </c>
      <c r="V65" s="48" t="s">
        <v>191</v>
      </c>
      <c r="W65" s="48" t="s">
        <v>191</v>
      </c>
      <c r="X65" s="47" t="s">
        <v>220</v>
      </c>
      <c r="Y65" s="47" t="s">
        <v>36</v>
      </c>
      <c r="Z65" s="47" t="s">
        <v>221</v>
      </c>
      <c r="AA65" s="47" t="s">
        <v>222</v>
      </c>
      <c r="AB65" s="47" t="s">
        <v>36</v>
      </c>
      <c r="AC65" s="47" t="s">
        <v>223</v>
      </c>
      <c r="AD65" s="47" t="s">
        <v>224</v>
      </c>
      <c r="AE65" s="47" t="s">
        <v>225</v>
      </c>
      <c r="AF65" s="47" t="s">
        <v>36</v>
      </c>
      <c r="AG65" s="47" t="s">
        <v>36</v>
      </c>
      <c r="AH65" s="47" t="s">
        <v>36</v>
      </c>
      <c r="AI65" s="47" t="s">
        <v>226</v>
      </c>
      <c r="AJ65" s="48" t="s">
        <v>191</v>
      </c>
      <c r="AK65" s="47" t="s">
        <v>384</v>
      </c>
      <c r="AL65" s="47" t="s">
        <v>83</v>
      </c>
      <c r="AM65" s="48">
        <v>2</v>
      </c>
      <c r="AN65" s="47" t="s">
        <v>227</v>
      </c>
      <c r="AO65" s="47" t="s">
        <v>228</v>
      </c>
      <c r="AP65" s="47" t="s">
        <v>229</v>
      </c>
      <c r="AQ65" s="47" t="s">
        <v>385</v>
      </c>
      <c r="AR65" s="47" t="s">
        <v>235</v>
      </c>
      <c r="AS65" s="91">
        <f t="shared" si="1"/>
        <v>0</v>
      </c>
      <c r="AT65" s="91">
        <f t="shared" si="0"/>
        <v>1</v>
      </c>
    </row>
    <row r="66" spans="1:46" x14ac:dyDescent="0.15">
      <c r="A66" s="223">
        <v>64</v>
      </c>
      <c r="B66" s="48" t="s">
        <v>36</v>
      </c>
      <c r="C66" s="47" t="s">
        <v>212</v>
      </c>
      <c r="D66" s="47" t="s">
        <v>35</v>
      </c>
      <c r="E66" s="47" t="s">
        <v>386</v>
      </c>
      <c r="F66" s="47" t="s">
        <v>35</v>
      </c>
      <c r="G66" s="47" t="s">
        <v>188</v>
      </c>
      <c r="H66" s="47" t="s">
        <v>36</v>
      </c>
      <c r="I66" s="47" t="s">
        <v>189</v>
      </c>
      <c r="J66" s="47" t="s">
        <v>190</v>
      </c>
      <c r="K66" s="47" t="s">
        <v>191</v>
      </c>
      <c r="L66" s="47" t="s">
        <v>214</v>
      </c>
      <c r="M66" s="47" t="s">
        <v>215</v>
      </c>
      <c r="N66" s="47" t="s">
        <v>192</v>
      </c>
      <c r="O66" s="48" t="s">
        <v>193</v>
      </c>
      <c r="P66" s="47" t="s">
        <v>191</v>
      </c>
      <c r="Q66" s="47" t="s">
        <v>216</v>
      </c>
      <c r="R66" s="47" t="s">
        <v>217</v>
      </c>
      <c r="S66" s="48" t="s">
        <v>218</v>
      </c>
      <c r="T66" s="47" t="s">
        <v>194</v>
      </c>
      <c r="U66" s="47" t="s">
        <v>219</v>
      </c>
      <c r="V66" s="48" t="s">
        <v>191</v>
      </c>
      <c r="W66" s="48" t="s">
        <v>191</v>
      </c>
      <c r="X66" s="47" t="s">
        <v>220</v>
      </c>
      <c r="Y66" s="47" t="s">
        <v>36</v>
      </c>
      <c r="Z66" s="47" t="s">
        <v>221</v>
      </c>
      <c r="AA66" s="47" t="s">
        <v>222</v>
      </c>
      <c r="AB66" s="47" t="s">
        <v>36</v>
      </c>
      <c r="AC66" s="47" t="s">
        <v>223</v>
      </c>
      <c r="AD66" s="47" t="s">
        <v>224</v>
      </c>
      <c r="AE66" s="47" t="s">
        <v>225</v>
      </c>
      <c r="AF66" s="47" t="s">
        <v>36</v>
      </c>
      <c r="AG66" s="47" t="s">
        <v>36</v>
      </c>
      <c r="AH66" s="47" t="s">
        <v>36</v>
      </c>
      <c r="AI66" s="47" t="s">
        <v>226</v>
      </c>
      <c r="AJ66" s="48" t="s">
        <v>191</v>
      </c>
      <c r="AK66" s="47" t="s">
        <v>384</v>
      </c>
      <c r="AL66" s="47" t="s">
        <v>83</v>
      </c>
      <c r="AM66" s="48">
        <v>2</v>
      </c>
      <c r="AN66" s="47" t="s">
        <v>227</v>
      </c>
      <c r="AO66" s="47" t="s">
        <v>228</v>
      </c>
      <c r="AP66" s="47" t="s">
        <v>229</v>
      </c>
      <c r="AQ66" s="47" t="s">
        <v>387</v>
      </c>
      <c r="AR66" s="47" t="s">
        <v>235</v>
      </c>
      <c r="AS66" s="91">
        <f t="shared" si="1"/>
        <v>0</v>
      </c>
      <c r="AT66" s="91">
        <f t="shared" si="0"/>
        <v>1</v>
      </c>
    </row>
    <row r="67" spans="1:46" x14ac:dyDescent="0.15">
      <c r="A67" s="223">
        <v>65</v>
      </c>
      <c r="B67" s="48" t="s">
        <v>36</v>
      </c>
      <c r="C67" s="47" t="s">
        <v>212</v>
      </c>
      <c r="D67" s="47" t="s">
        <v>35</v>
      </c>
      <c r="E67" s="47" t="s">
        <v>388</v>
      </c>
      <c r="F67" s="47" t="s">
        <v>35</v>
      </c>
      <c r="G67" s="47" t="s">
        <v>188</v>
      </c>
      <c r="H67" s="47" t="s">
        <v>36</v>
      </c>
      <c r="I67" s="47" t="s">
        <v>189</v>
      </c>
      <c r="J67" s="47" t="s">
        <v>190</v>
      </c>
      <c r="K67" s="47" t="s">
        <v>191</v>
      </c>
      <c r="L67" s="47" t="s">
        <v>214</v>
      </c>
      <c r="M67" s="47" t="s">
        <v>215</v>
      </c>
      <c r="N67" s="47" t="s">
        <v>192</v>
      </c>
      <c r="O67" s="48" t="s">
        <v>193</v>
      </c>
      <c r="P67" s="47" t="s">
        <v>191</v>
      </c>
      <c r="Q67" s="47" t="s">
        <v>216</v>
      </c>
      <c r="R67" s="47" t="s">
        <v>217</v>
      </c>
      <c r="S67" s="48" t="s">
        <v>218</v>
      </c>
      <c r="T67" s="47" t="s">
        <v>194</v>
      </c>
      <c r="U67" s="47" t="s">
        <v>219</v>
      </c>
      <c r="V67" s="48" t="s">
        <v>191</v>
      </c>
      <c r="W67" s="48" t="s">
        <v>191</v>
      </c>
      <c r="X67" s="47" t="s">
        <v>220</v>
      </c>
      <c r="Y67" s="47" t="s">
        <v>36</v>
      </c>
      <c r="Z67" s="47" t="s">
        <v>221</v>
      </c>
      <c r="AA67" s="47" t="s">
        <v>222</v>
      </c>
      <c r="AB67" s="47" t="s">
        <v>36</v>
      </c>
      <c r="AC67" s="47" t="s">
        <v>223</v>
      </c>
      <c r="AD67" s="47" t="s">
        <v>224</v>
      </c>
      <c r="AE67" s="47" t="s">
        <v>225</v>
      </c>
      <c r="AF67" s="47" t="s">
        <v>36</v>
      </c>
      <c r="AG67" s="47" t="s">
        <v>36</v>
      </c>
      <c r="AH67" s="47" t="s">
        <v>36</v>
      </c>
      <c r="AI67" s="47" t="s">
        <v>226</v>
      </c>
      <c r="AJ67" s="48" t="s">
        <v>191</v>
      </c>
      <c r="AK67" s="47" t="s">
        <v>389</v>
      </c>
      <c r="AL67" s="47" t="s">
        <v>83</v>
      </c>
      <c r="AM67" s="48">
        <v>2</v>
      </c>
      <c r="AN67" s="47" t="s">
        <v>227</v>
      </c>
      <c r="AO67" s="47" t="s">
        <v>228</v>
      </c>
      <c r="AP67" s="47" t="s">
        <v>229</v>
      </c>
      <c r="AQ67" s="47" t="s">
        <v>390</v>
      </c>
      <c r="AR67" s="47" t="s">
        <v>157</v>
      </c>
      <c r="AS67" s="91">
        <f t="shared" si="1"/>
        <v>0</v>
      </c>
      <c r="AT67" s="91">
        <f t="shared" ref="AT67:AT130" si="2">IF(AK67="",0,1)</f>
        <v>1</v>
      </c>
    </row>
    <row r="68" spans="1:46" x14ac:dyDescent="0.15">
      <c r="A68" s="223">
        <v>66</v>
      </c>
      <c r="B68" s="48" t="s">
        <v>36</v>
      </c>
      <c r="C68" s="47" t="s">
        <v>212</v>
      </c>
      <c r="D68" s="47" t="s">
        <v>35</v>
      </c>
      <c r="E68" s="47" t="s">
        <v>391</v>
      </c>
      <c r="F68" s="47" t="s">
        <v>35</v>
      </c>
      <c r="G68" s="47" t="s">
        <v>188</v>
      </c>
      <c r="H68" s="47" t="s">
        <v>36</v>
      </c>
      <c r="I68" s="47" t="s">
        <v>189</v>
      </c>
      <c r="J68" s="47" t="s">
        <v>190</v>
      </c>
      <c r="K68" s="47" t="s">
        <v>191</v>
      </c>
      <c r="L68" s="47" t="s">
        <v>214</v>
      </c>
      <c r="M68" s="47" t="s">
        <v>215</v>
      </c>
      <c r="N68" s="47" t="s">
        <v>192</v>
      </c>
      <c r="O68" s="48" t="s">
        <v>193</v>
      </c>
      <c r="P68" s="47" t="s">
        <v>191</v>
      </c>
      <c r="Q68" s="47" t="s">
        <v>216</v>
      </c>
      <c r="R68" s="47" t="s">
        <v>217</v>
      </c>
      <c r="S68" s="48" t="s">
        <v>218</v>
      </c>
      <c r="T68" s="47" t="s">
        <v>194</v>
      </c>
      <c r="U68" s="47" t="s">
        <v>219</v>
      </c>
      <c r="V68" s="48" t="s">
        <v>191</v>
      </c>
      <c r="W68" s="48" t="s">
        <v>191</v>
      </c>
      <c r="X68" s="47" t="s">
        <v>220</v>
      </c>
      <c r="Y68" s="47" t="s">
        <v>36</v>
      </c>
      <c r="Z68" s="47" t="s">
        <v>221</v>
      </c>
      <c r="AA68" s="47" t="s">
        <v>222</v>
      </c>
      <c r="AB68" s="47" t="s">
        <v>36</v>
      </c>
      <c r="AC68" s="47" t="s">
        <v>223</v>
      </c>
      <c r="AD68" s="47" t="s">
        <v>224</v>
      </c>
      <c r="AE68" s="47" t="s">
        <v>225</v>
      </c>
      <c r="AF68" s="47" t="s">
        <v>36</v>
      </c>
      <c r="AG68" s="47" t="s">
        <v>36</v>
      </c>
      <c r="AH68" s="47" t="s">
        <v>36</v>
      </c>
      <c r="AI68" s="47" t="s">
        <v>226</v>
      </c>
      <c r="AJ68" s="48" t="s">
        <v>191</v>
      </c>
      <c r="AK68" s="47" t="s">
        <v>392</v>
      </c>
      <c r="AL68" s="47" t="s">
        <v>83</v>
      </c>
      <c r="AM68" s="48">
        <v>1</v>
      </c>
      <c r="AN68" s="47" t="s">
        <v>227</v>
      </c>
      <c r="AO68" s="47" t="s">
        <v>228</v>
      </c>
      <c r="AP68" s="47" t="s">
        <v>229</v>
      </c>
      <c r="AQ68" s="47" t="s">
        <v>393</v>
      </c>
      <c r="AR68" s="47" t="s">
        <v>232</v>
      </c>
      <c r="AS68" s="91">
        <f t="shared" ref="AS68:AS131" si="3">IF(AP67=AP68,0,1)</f>
        <v>0</v>
      </c>
      <c r="AT68" s="91">
        <f t="shared" si="2"/>
        <v>1</v>
      </c>
    </row>
    <row r="69" spans="1:46" x14ac:dyDescent="0.15">
      <c r="A69" s="223">
        <v>67</v>
      </c>
      <c r="B69" s="48" t="s">
        <v>36</v>
      </c>
      <c r="C69" s="47" t="s">
        <v>212</v>
      </c>
      <c r="D69" s="47" t="s">
        <v>35</v>
      </c>
      <c r="E69" s="47" t="s">
        <v>394</v>
      </c>
      <c r="F69" s="47" t="s">
        <v>35</v>
      </c>
      <c r="G69" s="47" t="s">
        <v>188</v>
      </c>
      <c r="H69" s="47" t="s">
        <v>36</v>
      </c>
      <c r="I69" s="47" t="s">
        <v>189</v>
      </c>
      <c r="J69" s="47" t="s">
        <v>190</v>
      </c>
      <c r="K69" s="47" t="s">
        <v>191</v>
      </c>
      <c r="L69" s="47" t="s">
        <v>214</v>
      </c>
      <c r="M69" s="47" t="s">
        <v>215</v>
      </c>
      <c r="N69" s="47" t="s">
        <v>192</v>
      </c>
      <c r="O69" s="48" t="s">
        <v>193</v>
      </c>
      <c r="P69" s="47" t="s">
        <v>191</v>
      </c>
      <c r="Q69" s="47" t="s">
        <v>216</v>
      </c>
      <c r="R69" s="47" t="s">
        <v>217</v>
      </c>
      <c r="S69" s="48" t="s">
        <v>218</v>
      </c>
      <c r="T69" s="47" t="s">
        <v>194</v>
      </c>
      <c r="U69" s="47" t="s">
        <v>219</v>
      </c>
      <c r="V69" s="48" t="s">
        <v>191</v>
      </c>
      <c r="W69" s="48" t="s">
        <v>191</v>
      </c>
      <c r="X69" s="47" t="s">
        <v>220</v>
      </c>
      <c r="Y69" s="47" t="s">
        <v>36</v>
      </c>
      <c r="Z69" s="47" t="s">
        <v>221</v>
      </c>
      <c r="AA69" s="47" t="s">
        <v>222</v>
      </c>
      <c r="AB69" s="47" t="s">
        <v>36</v>
      </c>
      <c r="AC69" s="47" t="s">
        <v>223</v>
      </c>
      <c r="AD69" s="47" t="s">
        <v>224</v>
      </c>
      <c r="AE69" s="47" t="s">
        <v>225</v>
      </c>
      <c r="AF69" s="47" t="s">
        <v>36</v>
      </c>
      <c r="AG69" s="47" t="s">
        <v>36</v>
      </c>
      <c r="AH69" s="47" t="s">
        <v>36</v>
      </c>
      <c r="AI69" s="47" t="s">
        <v>226</v>
      </c>
      <c r="AJ69" s="48" t="s">
        <v>191</v>
      </c>
      <c r="AK69" s="47" t="s">
        <v>392</v>
      </c>
      <c r="AL69" s="47" t="s">
        <v>83</v>
      </c>
      <c r="AM69" s="48">
        <v>1</v>
      </c>
      <c r="AN69" s="47" t="s">
        <v>227</v>
      </c>
      <c r="AO69" s="47" t="s">
        <v>228</v>
      </c>
      <c r="AP69" s="47" t="s">
        <v>229</v>
      </c>
      <c r="AQ69" s="47" t="s">
        <v>395</v>
      </c>
      <c r="AR69" s="47" t="s">
        <v>232</v>
      </c>
      <c r="AS69" s="91">
        <f t="shared" si="3"/>
        <v>0</v>
      </c>
      <c r="AT69" s="91">
        <f t="shared" si="2"/>
        <v>1</v>
      </c>
    </row>
    <row r="70" spans="1:46" x14ac:dyDescent="0.15">
      <c r="A70" s="223">
        <v>68</v>
      </c>
      <c r="B70" s="48" t="s">
        <v>36</v>
      </c>
      <c r="C70" s="47" t="s">
        <v>212</v>
      </c>
      <c r="D70" s="47" t="s">
        <v>35</v>
      </c>
      <c r="E70" s="47" t="s">
        <v>396</v>
      </c>
      <c r="F70" s="47" t="s">
        <v>35</v>
      </c>
      <c r="G70" s="47" t="s">
        <v>188</v>
      </c>
      <c r="H70" s="47" t="s">
        <v>36</v>
      </c>
      <c r="I70" s="47" t="s">
        <v>189</v>
      </c>
      <c r="J70" s="47" t="s">
        <v>190</v>
      </c>
      <c r="K70" s="47" t="s">
        <v>191</v>
      </c>
      <c r="L70" s="47" t="s">
        <v>214</v>
      </c>
      <c r="M70" s="47" t="s">
        <v>215</v>
      </c>
      <c r="N70" s="47" t="s">
        <v>192</v>
      </c>
      <c r="O70" s="48" t="s">
        <v>193</v>
      </c>
      <c r="P70" s="47" t="s">
        <v>191</v>
      </c>
      <c r="Q70" s="47" t="s">
        <v>216</v>
      </c>
      <c r="R70" s="47" t="s">
        <v>217</v>
      </c>
      <c r="S70" s="48" t="s">
        <v>218</v>
      </c>
      <c r="T70" s="47" t="s">
        <v>194</v>
      </c>
      <c r="U70" s="47" t="s">
        <v>219</v>
      </c>
      <c r="V70" s="48" t="s">
        <v>191</v>
      </c>
      <c r="W70" s="48" t="s">
        <v>191</v>
      </c>
      <c r="X70" s="47" t="s">
        <v>220</v>
      </c>
      <c r="Y70" s="47" t="s">
        <v>36</v>
      </c>
      <c r="Z70" s="47" t="s">
        <v>221</v>
      </c>
      <c r="AA70" s="47" t="s">
        <v>222</v>
      </c>
      <c r="AB70" s="47" t="s">
        <v>36</v>
      </c>
      <c r="AC70" s="47" t="s">
        <v>223</v>
      </c>
      <c r="AD70" s="47" t="s">
        <v>224</v>
      </c>
      <c r="AE70" s="47" t="s">
        <v>225</v>
      </c>
      <c r="AF70" s="47" t="s">
        <v>36</v>
      </c>
      <c r="AG70" s="47" t="s">
        <v>36</v>
      </c>
      <c r="AH70" s="47" t="s">
        <v>36</v>
      </c>
      <c r="AI70" s="47" t="s">
        <v>226</v>
      </c>
      <c r="AJ70" s="48" t="s">
        <v>191</v>
      </c>
      <c r="AK70" s="47" t="s">
        <v>392</v>
      </c>
      <c r="AL70" s="47" t="s">
        <v>83</v>
      </c>
      <c r="AM70" s="48">
        <v>1</v>
      </c>
      <c r="AN70" s="47" t="s">
        <v>227</v>
      </c>
      <c r="AO70" s="47" t="s">
        <v>228</v>
      </c>
      <c r="AP70" s="47" t="s">
        <v>229</v>
      </c>
      <c r="AQ70" s="47" t="s">
        <v>397</v>
      </c>
      <c r="AR70" s="47" t="s">
        <v>232</v>
      </c>
      <c r="AS70" s="91">
        <f t="shared" si="3"/>
        <v>0</v>
      </c>
      <c r="AT70" s="91">
        <f t="shared" si="2"/>
        <v>1</v>
      </c>
    </row>
    <row r="71" spans="1:46" x14ac:dyDescent="0.15">
      <c r="A71" s="223">
        <v>69</v>
      </c>
      <c r="B71" s="48" t="s">
        <v>36</v>
      </c>
      <c r="C71" s="47" t="s">
        <v>212</v>
      </c>
      <c r="D71" s="47" t="s">
        <v>35</v>
      </c>
      <c r="E71" s="47" t="s">
        <v>398</v>
      </c>
      <c r="F71" s="47" t="s">
        <v>35</v>
      </c>
      <c r="G71" s="47" t="s">
        <v>188</v>
      </c>
      <c r="H71" s="47" t="s">
        <v>36</v>
      </c>
      <c r="I71" s="47" t="s">
        <v>189</v>
      </c>
      <c r="J71" s="47" t="s">
        <v>190</v>
      </c>
      <c r="K71" s="47" t="s">
        <v>191</v>
      </c>
      <c r="L71" s="47" t="s">
        <v>214</v>
      </c>
      <c r="M71" s="47" t="s">
        <v>215</v>
      </c>
      <c r="N71" s="47" t="s">
        <v>192</v>
      </c>
      <c r="O71" s="48" t="s">
        <v>193</v>
      </c>
      <c r="P71" s="47" t="s">
        <v>191</v>
      </c>
      <c r="Q71" s="47" t="s">
        <v>216</v>
      </c>
      <c r="R71" s="47" t="s">
        <v>217</v>
      </c>
      <c r="S71" s="48" t="s">
        <v>218</v>
      </c>
      <c r="T71" s="47" t="s">
        <v>194</v>
      </c>
      <c r="U71" s="47" t="s">
        <v>219</v>
      </c>
      <c r="V71" s="48" t="s">
        <v>191</v>
      </c>
      <c r="W71" s="48" t="s">
        <v>191</v>
      </c>
      <c r="X71" s="47" t="s">
        <v>220</v>
      </c>
      <c r="Y71" s="47" t="s">
        <v>36</v>
      </c>
      <c r="Z71" s="47" t="s">
        <v>221</v>
      </c>
      <c r="AA71" s="47" t="s">
        <v>222</v>
      </c>
      <c r="AB71" s="47" t="s">
        <v>36</v>
      </c>
      <c r="AC71" s="47" t="s">
        <v>223</v>
      </c>
      <c r="AD71" s="47" t="s">
        <v>224</v>
      </c>
      <c r="AE71" s="47" t="s">
        <v>225</v>
      </c>
      <c r="AF71" s="47" t="s">
        <v>36</v>
      </c>
      <c r="AG71" s="47" t="s">
        <v>36</v>
      </c>
      <c r="AH71" s="47" t="s">
        <v>36</v>
      </c>
      <c r="AI71" s="47" t="s">
        <v>226</v>
      </c>
      <c r="AJ71" s="48" t="s">
        <v>191</v>
      </c>
      <c r="AK71" s="47" t="s">
        <v>399</v>
      </c>
      <c r="AL71" s="47" t="s">
        <v>83</v>
      </c>
      <c r="AM71" s="48">
        <v>1</v>
      </c>
      <c r="AN71" s="47" t="s">
        <v>227</v>
      </c>
      <c r="AO71" s="47" t="s">
        <v>228</v>
      </c>
      <c r="AP71" s="47" t="s">
        <v>229</v>
      </c>
      <c r="AQ71" s="47" t="s">
        <v>400</v>
      </c>
      <c r="AR71" s="47" t="s">
        <v>201</v>
      </c>
      <c r="AS71" s="91">
        <f t="shared" si="3"/>
        <v>0</v>
      </c>
      <c r="AT71" s="91">
        <f t="shared" si="2"/>
        <v>1</v>
      </c>
    </row>
    <row r="72" spans="1:46" x14ac:dyDescent="0.15">
      <c r="A72" s="223">
        <v>70</v>
      </c>
      <c r="B72" s="48" t="s">
        <v>36</v>
      </c>
      <c r="C72" s="47" t="s">
        <v>212</v>
      </c>
      <c r="D72" s="47" t="s">
        <v>35</v>
      </c>
      <c r="E72" s="47" t="s">
        <v>401</v>
      </c>
      <c r="F72" s="47" t="s">
        <v>35</v>
      </c>
      <c r="G72" s="47" t="s">
        <v>188</v>
      </c>
      <c r="H72" s="47" t="s">
        <v>36</v>
      </c>
      <c r="I72" s="47" t="s">
        <v>189</v>
      </c>
      <c r="J72" s="47" t="s">
        <v>190</v>
      </c>
      <c r="K72" s="47" t="s">
        <v>191</v>
      </c>
      <c r="L72" s="47" t="s">
        <v>214</v>
      </c>
      <c r="M72" s="47" t="s">
        <v>215</v>
      </c>
      <c r="N72" s="47" t="s">
        <v>192</v>
      </c>
      <c r="O72" s="48" t="s">
        <v>193</v>
      </c>
      <c r="P72" s="47" t="s">
        <v>191</v>
      </c>
      <c r="Q72" s="47" t="s">
        <v>216</v>
      </c>
      <c r="R72" s="47" t="s">
        <v>217</v>
      </c>
      <c r="S72" s="48" t="s">
        <v>218</v>
      </c>
      <c r="T72" s="47" t="s">
        <v>194</v>
      </c>
      <c r="U72" s="47" t="s">
        <v>219</v>
      </c>
      <c r="V72" s="48" t="s">
        <v>191</v>
      </c>
      <c r="W72" s="48" t="s">
        <v>191</v>
      </c>
      <c r="X72" s="47" t="s">
        <v>220</v>
      </c>
      <c r="Y72" s="47" t="s">
        <v>36</v>
      </c>
      <c r="Z72" s="47" t="s">
        <v>221</v>
      </c>
      <c r="AA72" s="47" t="s">
        <v>222</v>
      </c>
      <c r="AB72" s="47" t="s">
        <v>36</v>
      </c>
      <c r="AC72" s="47" t="s">
        <v>223</v>
      </c>
      <c r="AD72" s="47" t="s">
        <v>224</v>
      </c>
      <c r="AE72" s="47" t="s">
        <v>225</v>
      </c>
      <c r="AF72" s="47" t="s">
        <v>36</v>
      </c>
      <c r="AG72" s="47" t="s">
        <v>36</v>
      </c>
      <c r="AH72" s="47" t="s">
        <v>36</v>
      </c>
      <c r="AI72" s="47" t="s">
        <v>226</v>
      </c>
      <c r="AJ72" s="48" t="s">
        <v>191</v>
      </c>
      <c r="AK72" s="47" t="s">
        <v>399</v>
      </c>
      <c r="AL72" s="47" t="s">
        <v>83</v>
      </c>
      <c r="AM72" s="48">
        <v>1</v>
      </c>
      <c r="AN72" s="47" t="s">
        <v>227</v>
      </c>
      <c r="AO72" s="47" t="s">
        <v>228</v>
      </c>
      <c r="AP72" s="47" t="s">
        <v>229</v>
      </c>
      <c r="AQ72" s="47" t="s">
        <v>402</v>
      </c>
      <c r="AR72" s="47" t="s">
        <v>201</v>
      </c>
      <c r="AS72" s="91">
        <f t="shared" si="3"/>
        <v>0</v>
      </c>
      <c r="AT72" s="91">
        <f t="shared" si="2"/>
        <v>1</v>
      </c>
    </row>
    <row r="73" spans="1:46" x14ac:dyDescent="0.15">
      <c r="A73" s="223">
        <v>71</v>
      </c>
      <c r="B73" s="48" t="s">
        <v>36</v>
      </c>
      <c r="C73" s="47" t="s">
        <v>212</v>
      </c>
      <c r="D73" s="47" t="s">
        <v>35</v>
      </c>
      <c r="E73" s="47" t="s">
        <v>403</v>
      </c>
      <c r="F73" s="47" t="s">
        <v>35</v>
      </c>
      <c r="G73" s="47" t="s">
        <v>188</v>
      </c>
      <c r="H73" s="47" t="s">
        <v>36</v>
      </c>
      <c r="I73" s="47" t="s">
        <v>189</v>
      </c>
      <c r="J73" s="47" t="s">
        <v>190</v>
      </c>
      <c r="K73" s="47" t="s">
        <v>191</v>
      </c>
      <c r="L73" s="47" t="s">
        <v>214</v>
      </c>
      <c r="M73" s="47" t="s">
        <v>215</v>
      </c>
      <c r="N73" s="47" t="s">
        <v>192</v>
      </c>
      <c r="O73" s="48" t="s">
        <v>193</v>
      </c>
      <c r="P73" s="47" t="s">
        <v>191</v>
      </c>
      <c r="Q73" s="47" t="s">
        <v>216</v>
      </c>
      <c r="R73" s="47" t="s">
        <v>217</v>
      </c>
      <c r="S73" s="48" t="s">
        <v>218</v>
      </c>
      <c r="T73" s="47" t="s">
        <v>194</v>
      </c>
      <c r="U73" s="47" t="s">
        <v>219</v>
      </c>
      <c r="V73" s="48" t="s">
        <v>191</v>
      </c>
      <c r="W73" s="48" t="s">
        <v>191</v>
      </c>
      <c r="X73" s="47" t="s">
        <v>220</v>
      </c>
      <c r="Y73" s="47" t="s">
        <v>36</v>
      </c>
      <c r="Z73" s="47" t="s">
        <v>221</v>
      </c>
      <c r="AA73" s="47" t="s">
        <v>222</v>
      </c>
      <c r="AB73" s="47" t="s">
        <v>36</v>
      </c>
      <c r="AC73" s="47" t="s">
        <v>223</v>
      </c>
      <c r="AD73" s="47" t="s">
        <v>224</v>
      </c>
      <c r="AE73" s="47" t="s">
        <v>225</v>
      </c>
      <c r="AF73" s="47" t="s">
        <v>36</v>
      </c>
      <c r="AG73" s="47" t="s">
        <v>36</v>
      </c>
      <c r="AH73" s="47" t="s">
        <v>36</v>
      </c>
      <c r="AI73" s="47" t="s">
        <v>226</v>
      </c>
      <c r="AJ73" s="48" t="s">
        <v>191</v>
      </c>
      <c r="AK73" s="47" t="s">
        <v>404</v>
      </c>
      <c r="AL73" s="47" t="s">
        <v>83</v>
      </c>
      <c r="AM73" s="48">
        <v>1</v>
      </c>
      <c r="AN73" s="47" t="s">
        <v>227</v>
      </c>
      <c r="AO73" s="47" t="s">
        <v>228</v>
      </c>
      <c r="AP73" s="47" t="s">
        <v>229</v>
      </c>
      <c r="AQ73" s="47" t="s">
        <v>405</v>
      </c>
      <c r="AR73" s="47" t="s">
        <v>157</v>
      </c>
      <c r="AS73" s="91">
        <f t="shared" si="3"/>
        <v>0</v>
      </c>
      <c r="AT73" s="91">
        <f t="shared" si="2"/>
        <v>1</v>
      </c>
    </row>
    <row r="74" spans="1:46" x14ac:dyDescent="0.15">
      <c r="A74" s="223">
        <v>72</v>
      </c>
      <c r="B74" s="48" t="s">
        <v>36</v>
      </c>
      <c r="C74" s="47" t="s">
        <v>212</v>
      </c>
      <c r="D74" s="47" t="s">
        <v>35</v>
      </c>
      <c r="E74" s="47" t="s">
        <v>406</v>
      </c>
      <c r="F74" s="47" t="s">
        <v>35</v>
      </c>
      <c r="G74" s="47" t="s">
        <v>188</v>
      </c>
      <c r="H74" s="47" t="s">
        <v>36</v>
      </c>
      <c r="I74" s="47" t="s">
        <v>189</v>
      </c>
      <c r="J74" s="47" t="s">
        <v>190</v>
      </c>
      <c r="K74" s="47" t="s">
        <v>191</v>
      </c>
      <c r="L74" s="47" t="s">
        <v>214</v>
      </c>
      <c r="M74" s="47" t="s">
        <v>215</v>
      </c>
      <c r="N74" s="47" t="s">
        <v>192</v>
      </c>
      <c r="O74" s="48" t="s">
        <v>193</v>
      </c>
      <c r="P74" s="47" t="s">
        <v>191</v>
      </c>
      <c r="Q74" s="47" t="s">
        <v>216</v>
      </c>
      <c r="R74" s="47" t="s">
        <v>217</v>
      </c>
      <c r="S74" s="48" t="s">
        <v>218</v>
      </c>
      <c r="T74" s="47" t="s">
        <v>194</v>
      </c>
      <c r="U74" s="47" t="s">
        <v>219</v>
      </c>
      <c r="V74" s="48" t="s">
        <v>191</v>
      </c>
      <c r="W74" s="48" t="s">
        <v>191</v>
      </c>
      <c r="X74" s="47" t="s">
        <v>220</v>
      </c>
      <c r="Y74" s="47" t="s">
        <v>36</v>
      </c>
      <c r="Z74" s="47" t="s">
        <v>221</v>
      </c>
      <c r="AA74" s="47" t="s">
        <v>222</v>
      </c>
      <c r="AB74" s="47" t="s">
        <v>36</v>
      </c>
      <c r="AC74" s="47" t="s">
        <v>223</v>
      </c>
      <c r="AD74" s="47" t="s">
        <v>224</v>
      </c>
      <c r="AE74" s="47" t="s">
        <v>225</v>
      </c>
      <c r="AF74" s="47" t="s">
        <v>36</v>
      </c>
      <c r="AG74" s="47" t="s">
        <v>36</v>
      </c>
      <c r="AH74" s="47" t="s">
        <v>36</v>
      </c>
      <c r="AI74" s="47" t="s">
        <v>226</v>
      </c>
      <c r="AJ74" s="48" t="s">
        <v>191</v>
      </c>
      <c r="AK74" s="47" t="s">
        <v>404</v>
      </c>
      <c r="AL74" s="47" t="s">
        <v>83</v>
      </c>
      <c r="AM74" s="48">
        <v>1</v>
      </c>
      <c r="AN74" s="47" t="s">
        <v>227</v>
      </c>
      <c r="AO74" s="47" t="s">
        <v>228</v>
      </c>
      <c r="AP74" s="47" t="s">
        <v>229</v>
      </c>
      <c r="AQ74" s="47" t="s">
        <v>407</v>
      </c>
      <c r="AR74" s="47" t="s">
        <v>157</v>
      </c>
      <c r="AS74" s="91">
        <f t="shared" si="3"/>
        <v>0</v>
      </c>
      <c r="AT74" s="91">
        <f t="shared" si="2"/>
        <v>1</v>
      </c>
    </row>
    <row r="75" spans="1:46" x14ac:dyDescent="0.15">
      <c r="A75" s="223">
        <v>73</v>
      </c>
      <c r="B75" s="48" t="s">
        <v>36</v>
      </c>
      <c r="C75" s="47" t="s">
        <v>212</v>
      </c>
      <c r="D75" s="47" t="s">
        <v>35</v>
      </c>
      <c r="E75" s="47" t="s">
        <v>408</v>
      </c>
      <c r="F75" s="47" t="s">
        <v>35</v>
      </c>
      <c r="G75" s="47" t="s">
        <v>188</v>
      </c>
      <c r="H75" s="47" t="s">
        <v>36</v>
      </c>
      <c r="I75" s="47" t="s">
        <v>189</v>
      </c>
      <c r="J75" s="47" t="s">
        <v>190</v>
      </c>
      <c r="K75" s="47" t="s">
        <v>191</v>
      </c>
      <c r="L75" s="47" t="s">
        <v>214</v>
      </c>
      <c r="M75" s="47" t="s">
        <v>215</v>
      </c>
      <c r="N75" s="47" t="s">
        <v>192</v>
      </c>
      <c r="O75" s="48" t="s">
        <v>193</v>
      </c>
      <c r="P75" s="47" t="s">
        <v>191</v>
      </c>
      <c r="Q75" s="47" t="s">
        <v>216</v>
      </c>
      <c r="R75" s="47" t="s">
        <v>217</v>
      </c>
      <c r="S75" s="48" t="s">
        <v>218</v>
      </c>
      <c r="T75" s="47" t="s">
        <v>194</v>
      </c>
      <c r="U75" s="47" t="s">
        <v>219</v>
      </c>
      <c r="V75" s="48" t="s">
        <v>191</v>
      </c>
      <c r="W75" s="48" t="s">
        <v>191</v>
      </c>
      <c r="X75" s="47" t="s">
        <v>220</v>
      </c>
      <c r="Y75" s="47" t="s">
        <v>36</v>
      </c>
      <c r="Z75" s="47" t="s">
        <v>221</v>
      </c>
      <c r="AA75" s="47" t="s">
        <v>222</v>
      </c>
      <c r="AB75" s="47" t="s">
        <v>36</v>
      </c>
      <c r="AC75" s="47" t="s">
        <v>223</v>
      </c>
      <c r="AD75" s="47" t="s">
        <v>224</v>
      </c>
      <c r="AE75" s="47" t="s">
        <v>225</v>
      </c>
      <c r="AF75" s="47" t="s">
        <v>36</v>
      </c>
      <c r="AG75" s="47" t="s">
        <v>36</v>
      </c>
      <c r="AH75" s="47" t="s">
        <v>36</v>
      </c>
      <c r="AI75" s="47" t="s">
        <v>226</v>
      </c>
      <c r="AJ75" s="48" t="s">
        <v>191</v>
      </c>
      <c r="AK75" s="47" t="s">
        <v>404</v>
      </c>
      <c r="AL75" s="47" t="s">
        <v>83</v>
      </c>
      <c r="AM75" s="48">
        <v>1</v>
      </c>
      <c r="AN75" s="47" t="s">
        <v>227</v>
      </c>
      <c r="AO75" s="47" t="s">
        <v>228</v>
      </c>
      <c r="AP75" s="47" t="s">
        <v>229</v>
      </c>
      <c r="AQ75" s="47" t="s">
        <v>409</v>
      </c>
      <c r="AR75" s="47" t="s">
        <v>157</v>
      </c>
      <c r="AS75" s="91">
        <f t="shared" si="3"/>
        <v>0</v>
      </c>
      <c r="AT75" s="91">
        <f t="shared" si="2"/>
        <v>1</v>
      </c>
    </row>
    <row r="76" spans="1:46" x14ac:dyDescent="0.15">
      <c r="A76" s="223">
        <v>74</v>
      </c>
      <c r="B76" s="48" t="s">
        <v>36</v>
      </c>
      <c r="C76" s="47" t="s">
        <v>212</v>
      </c>
      <c r="D76" s="47" t="s">
        <v>35</v>
      </c>
      <c r="E76" s="47" t="s">
        <v>410</v>
      </c>
      <c r="F76" s="47" t="s">
        <v>35</v>
      </c>
      <c r="G76" s="47" t="s">
        <v>188</v>
      </c>
      <c r="H76" s="47" t="s">
        <v>36</v>
      </c>
      <c r="I76" s="47" t="s">
        <v>189</v>
      </c>
      <c r="J76" s="47" t="s">
        <v>190</v>
      </c>
      <c r="K76" s="47" t="s">
        <v>191</v>
      </c>
      <c r="L76" s="47" t="s">
        <v>214</v>
      </c>
      <c r="M76" s="47" t="s">
        <v>215</v>
      </c>
      <c r="N76" s="47" t="s">
        <v>192</v>
      </c>
      <c r="O76" s="48" t="s">
        <v>193</v>
      </c>
      <c r="P76" s="47" t="s">
        <v>191</v>
      </c>
      <c r="Q76" s="47" t="s">
        <v>216</v>
      </c>
      <c r="R76" s="47" t="s">
        <v>217</v>
      </c>
      <c r="S76" s="48" t="s">
        <v>218</v>
      </c>
      <c r="T76" s="47" t="s">
        <v>194</v>
      </c>
      <c r="U76" s="47" t="s">
        <v>219</v>
      </c>
      <c r="V76" s="48" t="s">
        <v>191</v>
      </c>
      <c r="W76" s="48" t="s">
        <v>191</v>
      </c>
      <c r="X76" s="47" t="s">
        <v>220</v>
      </c>
      <c r="Y76" s="47" t="s">
        <v>36</v>
      </c>
      <c r="Z76" s="47" t="s">
        <v>221</v>
      </c>
      <c r="AA76" s="47" t="s">
        <v>222</v>
      </c>
      <c r="AB76" s="47" t="s">
        <v>36</v>
      </c>
      <c r="AC76" s="47" t="s">
        <v>223</v>
      </c>
      <c r="AD76" s="47" t="s">
        <v>224</v>
      </c>
      <c r="AE76" s="47" t="s">
        <v>225</v>
      </c>
      <c r="AF76" s="47" t="s">
        <v>36</v>
      </c>
      <c r="AG76" s="47" t="s">
        <v>36</v>
      </c>
      <c r="AH76" s="47" t="s">
        <v>36</v>
      </c>
      <c r="AI76" s="47" t="s">
        <v>226</v>
      </c>
      <c r="AJ76" s="48" t="s">
        <v>191</v>
      </c>
      <c r="AK76" s="47" t="s">
        <v>404</v>
      </c>
      <c r="AL76" s="47" t="s">
        <v>83</v>
      </c>
      <c r="AM76" s="48">
        <v>1</v>
      </c>
      <c r="AN76" s="47" t="s">
        <v>227</v>
      </c>
      <c r="AO76" s="47" t="s">
        <v>228</v>
      </c>
      <c r="AP76" s="47" t="s">
        <v>229</v>
      </c>
      <c r="AQ76" s="47" t="s">
        <v>411</v>
      </c>
      <c r="AR76" s="47" t="s">
        <v>157</v>
      </c>
      <c r="AS76" s="91">
        <f t="shared" si="3"/>
        <v>0</v>
      </c>
      <c r="AT76" s="91">
        <f t="shared" si="2"/>
        <v>1</v>
      </c>
    </row>
    <row r="77" spans="1:46" x14ac:dyDescent="0.15">
      <c r="A77" s="223">
        <v>75</v>
      </c>
      <c r="B77" s="48" t="s">
        <v>36</v>
      </c>
      <c r="C77" s="47" t="s">
        <v>212</v>
      </c>
      <c r="D77" s="47" t="s">
        <v>35</v>
      </c>
      <c r="E77" s="47" t="s">
        <v>412</v>
      </c>
      <c r="F77" s="47" t="s">
        <v>35</v>
      </c>
      <c r="G77" s="47" t="s">
        <v>188</v>
      </c>
      <c r="H77" s="47" t="s">
        <v>36</v>
      </c>
      <c r="I77" s="47" t="s">
        <v>189</v>
      </c>
      <c r="J77" s="47" t="s">
        <v>190</v>
      </c>
      <c r="K77" s="47" t="s">
        <v>191</v>
      </c>
      <c r="L77" s="47" t="s">
        <v>214</v>
      </c>
      <c r="M77" s="47" t="s">
        <v>215</v>
      </c>
      <c r="N77" s="47" t="s">
        <v>192</v>
      </c>
      <c r="O77" s="48" t="s">
        <v>193</v>
      </c>
      <c r="P77" s="47" t="s">
        <v>191</v>
      </c>
      <c r="Q77" s="47" t="s">
        <v>216</v>
      </c>
      <c r="R77" s="47" t="s">
        <v>217</v>
      </c>
      <c r="S77" s="48" t="s">
        <v>218</v>
      </c>
      <c r="T77" s="47" t="s">
        <v>194</v>
      </c>
      <c r="U77" s="47" t="s">
        <v>219</v>
      </c>
      <c r="V77" s="48" t="s">
        <v>191</v>
      </c>
      <c r="W77" s="48" t="s">
        <v>191</v>
      </c>
      <c r="X77" s="47" t="s">
        <v>220</v>
      </c>
      <c r="Y77" s="47" t="s">
        <v>36</v>
      </c>
      <c r="Z77" s="47" t="s">
        <v>221</v>
      </c>
      <c r="AA77" s="47" t="s">
        <v>222</v>
      </c>
      <c r="AB77" s="47" t="s">
        <v>36</v>
      </c>
      <c r="AC77" s="47" t="s">
        <v>223</v>
      </c>
      <c r="AD77" s="47" t="s">
        <v>224</v>
      </c>
      <c r="AE77" s="47" t="s">
        <v>225</v>
      </c>
      <c r="AF77" s="47" t="s">
        <v>36</v>
      </c>
      <c r="AG77" s="47" t="s">
        <v>36</v>
      </c>
      <c r="AH77" s="47" t="s">
        <v>36</v>
      </c>
      <c r="AI77" s="47" t="s">
        <v>226</v>
      </c>
      <c r="AJ77" s="48" t="s">
        <v>191</v>
      </c>
      <c r="AK77" s="47" t="s">
        <v>413</v>
      </c>
      <c r="AL77" s="47" t="s">
        <v>83</v>
      </c>
      <c r="AM77" s="48">
        <v>1</v>
      </c>
      <c r="AN77" s="47" t="s">
        <v>227</v>
      </c>
      <c r="AO77" s="47" t="s">
        <v>228</v>
      </c>
      <c r="AP77" s="47" t="s">
        <v>229</v>
      </c>
      <c r="AQ77" s="47" t="s">
        <v>414</v>
      </c>
      <c r="AR77" s="47" t="s">
        <v>157</v>
      </c>
      <c r="AS77" s="91">
        <f t="shared" si="3"/>
        <v>0</v>
      </c>
      <c r="AT77" s="91">
        <f t="shared" si="2"/>
        <v>1</v>
      </c>
    </row>
    <row r="78" spans="1:46" x14ac:dyDescent="0.15">
      <c r="A78" s="223">
        <v>76</v>
      </c>
      <c r="B78" s="48" t="s">
        <v>36</v>
      </c>
      <c r="C78" s="47" t="s">
        <v>212</v>
      </c>
      <c r="D78" s="47" t="s">
        <v>35</v>
      </c>
      <c r="E78" s="47" t="s">
        <v>415</v>
      </c>
      <c r="F78" s="47" t="s">
        <v>35</v>
      </c>
      <c r="G78" s="47" t="s">
        <v>188</v>
      </c>
      <c r="H78" s="47" t="s">
        <v>36</v>
      </c>
      <c r="I78" s="47" t="s">
        <v>189</v>
      </c>
      <c r="J78" s="47" t="s">
        <v>190</v>
      </c>
      <c r="K78" s="47" t="s">
        <v>191</v>
      </c>
      <c r="L78" s="47" t="s">
        <v>214</v>
      </c>
      <c r="M78" s="47" t="s">
        <v>215</v>
      </c>
      <c r="N78" s="47" t="s">
        <v>192</v>
      </c>
      <c r="O78" s="48" t="s">
        <v>193</v>
      </c>
      <c r="P78" s="47" t="s">
        <v>191</v>
      </c>
      <c r="Q78" s="47" t="s">
        <v>216</v>
      </c>
      <c r="R78" s="47" t="s">
        <v>217</v>
      </c>
      <c r="S78" s="48" t="s">
        <v>218</v>
      </c>
      <c r="T78" s="47" t="s">
        <v>194</v>
      </c>
      <c r="U78" s="47" t="s">
        <v>219</v>
      </c>
      <c r="V78" s="48" t="s">
        <v>191</v>
      </c>
      <c r="W78" s="48" t="s">
        <v>191</v>
      </c>
      <c r="X78" s="47" t="s">
        <v>220</v>
      </c>
      <c r="Y78" s="47" t="s">
        <v>36</v>
      </c>
      <c r="Z78" s="47" t="s">
        <v>221</v>
      </c>
      <c r="AA78" s="47" t="s">
        <v>222</v>
      </c>
      <c r="AB78" s="47" t="s">
        <v>36</v>
      </c>
      <c r="AC78" s="47" t="s">
        <v>223</v>
      </c>
      <c r="AD78" s="47" t="s">
        <v>224</v>
      </c>
      <c r="AE78" s="47" t="s">
        <v>225</v>
      </c>
      <c r="AF78" s="47" t="s">
        <v>36</v>
      </c>
      <c r="AG78" s="47" t="s">
        <v>36</v>
      </c>
      <c r="AH78" s="47" t="s">
        <v>36</v>
      </c>
      <c r="AI78" s="47" t="s">
        <v>226</v>
      </c>
      <c r="AJ78" s="48" t="s">
        <v>191</v>
      </c>
      <c r="AK78" s="47" t="s">
        <v>416</v>
      </c>
      <c r="AL78" s="47" t="s">
        <v>83</v>
      </c>
      <c r="AM78" s="48">
        <v>1</v>
      </c>
      <c r="AN78" s="47" t="s">
        <v>227</v>
      </c>
      <c r="AO78" s="47" t="s">
        <v>228</v>
      </c>
      <c r="AP78" s="47" t="s">
        <v>229</v>
      </c>
      <c r="AQ78" s="47" t="s">
        <v>417</v>
      </c>
      <c r="AR78" s="47" t="s">
        <v>201</v>
      </c>
      <c r="AS78" s="91">
        <f t="shared" si="3"/>
        <v>0</v>
      </c>
      <c r="AT78" s="91">
        <f t="shared" si="2"/>
        <v>1</v>
      </c>
    </row>
    <row r="79" spans="1:46" x14ac:dyDescent="0.15">
      <c r="A79" s="223">
        <v>77</v>
      </c>
      <c r="B79" s="48" t="s">
        <v>36</v>
      </c>
      <c r="C79" s="47" t="s">
        <v>212</v>
      </c>
      <c r="D79" s="47" t="s">
        <v>35</v>
      </c>
      <c r="E79" s="47" t="s">
        <v>418</v>
      </c>
      <c r="F79" s="47" t="s">
        <v>35</v>
      </c>
      <c r="G79" s="47" t="s">
        <v>188</v>
      </c>
      <c r="H79" s="47" t="s">
        <v>36</v>
      </c>
      <c r="I79" s="47" t="s">
        <v>189</v>
      </c>
      <c r="J79" s="47" t="s">
        <v>190</v>
      </c>
      <c r="K79" s="47" t="s">
        <v>191</v>
      </c>
      <c r="L79" s="47" t="s">
        <v>214</v>
      </c>
      <c r="M79" s="47" t="s">
        <v>215</v>
      </c>
      <c r="N79" s="47" t="s">
        <v>192</v>
      </c>
      <c r="O79" s="48" t="s">
        <v>193</v>
      </c>
      <c r="P79" s="47" t="s">
        <v>191</v>
      </c>
      <c r="Q79" s="47" t="s">
        <v>216</v>
      </c>
      <c r="R79" s="47" t="s">
        <v>217</v>
      </c>
      <c r="S79" s="48" t="s">
        <v>218</v>
      </c>
      <c r="T79" s="47" t="s">
        <v>194</v>
      </c>
      <c r="U79" s="47" t="s">
        <v>219</v>
      </c>
      <c r="V79" s="48" t="s">
        <v>191</v>
      </c>
      <c r="W79" s="48" t="s">
        <v>191</v>
      </c>
      <c r="X79" s="47" t="s">
        <v>220</v>
      </c>
      <c r="Y79" s="47" t="s">
        <v>36</v>
      </c>
      <c r="Z79" s="47" t="s">
        <v>221</v>
      </c>
      <c r="AA79" s="47" t="s">
        <v>222</v>
      </c>
      <c r="AB79" s="47" t="s">
        <v>36</v>
      </c>
      <c r="AC79" s="47" t="s">
        <v>223</v>
      </c>
      <c r="AD79" s="47" t="s">
        <v>224</v>
      </c>
      <c r="AE79" s="47" t="s">
        <v>225</v>
      </c>
      <c r="AF79" s="47" t="s">
        <v>36</v>
      </c>
      <c r="AG79" s="47" t="s">
        <v>36</v>
      </c>
      <c r="AH79" s="47" t="s">
        <v>36</v>
      </c>
      <c r="AI79" s="47" t="s">
        <v>226</v>
      </c>
      <c r="AJ79" s="48" t="s">
        <v>191</v>
      </c>
      <c r="AK79" s="47" t="s">
        <v>416</v>
      </c>
      <c r="AL79" s="47" t="s">
        <v>83</v>
      </c>
      <c r="AM79" s="48">
        <v>1</v>
      </c>
      <c r="AN79" s="47" t="s">
        <v>227</v>
      </c>
      <c r="AO79" s="47" t="s">
        <v>228</v>
      </c>
      <c r="AP79" s="47" t="s">
        <v>229</v>
      </c>
      <c r="AQ79" s="47" t="s">
        <v>419</v>
      </c>
      <c r="AR79" s="47" t="s">
        <v>201</v>
      </c>
      <c r="AS79" s="91">
        <f t="shared" si="3"/>
        <v>0</v>
      </c>
      <c r="AT79" s="91">
        <f t="shared" si="2"/>
        <v>1</v>
      </c>
    </row>
    <row r="80" spans="1:46" x14ac:dyDescent="0.15">
      <c r="A80" s="223">
        <v>78</v>
      </c>
      <c r="B80" s="48" t="s">
        <v>36</v>
      </c>
      <c r="C80" s="47" t="s">
        <v>212</v>
      </c>
      <c r="D80" s="47" t="s">
        <v>35</v>
      </c>
      <c r="E80" s="47" t="s">
        <v>420</v>
      </c>
      <c r="F80" s="47" t="s">
        <v>35</v>
      </c>
      <c r="G80" s="47" t="s">
        <v>188</v>
      </c>
      <c r="H80" s="47" t="s">
        <v>36</v>
      </c>
      <c r="I80" s="47" t="s">
        <v>189</v>
      </c>
      <c r="J80" s="47" t="s">
        <v>190</v>
      </c>
      <c r="K80" s="47" t="s">
        <v>191</v>
      </c>
      <c r="L80" s="47" t="s">
        <v>214</v>
      </c>
      <c r="M80" s="47" t="s">
        <v>215</v>
      </c>
      <c r="N80" s="47" t="s">
        <v>192</v>
      </c>
      <c r="O80" s="48" t="s">
        <v>193</v>
      </c>
      <c r="P80" s="47" t="s">
        <v>191</v>
      </c>
      <c r="Q80" s="47" t="s">
        <v>216</v>
      </c>
      <c r="R80" s="47" t="s">
        <v>217</v>
      </c>
      <c r="S80" s="48" t="s">
        <v>218</v>
      </c>
      <c r="T80" s="47" t="s">
        <v>194</v>
      </c>
      <c r="U80" s="47" t="s">
        <v>219</v>
      </c>
      <c r="V80" s="48" t="s">
        <v>191</v>
      </c>
      <c r="W80" s="48" t="s">
        <v>191</v>
      </c>
      <c r="X80" s="47" t="s">
        <v>220</v>
      </c>
      <c r="Y80" s="47" t="s">
        <v>36</v>
      </c>
      <c r="Z80" s="47" t="s">
        <v>221</v>
      </c>
      <c r="AA80" s="47" t="s">
        <v>222</v>
      </c>
      <c r="AB80" s="47" t="s">
        <v>36</v>
      </c>
      <c r="AC80" s="47" t="s">
        <v>223</v>
      </c>
      <c r="AD80" s="47" t="s">
        <v>224</v>
      </c>
      <c r="AE80" s="47" t="s">
        <v>225</v>
      </c>
      <c r="AF80" s="47" t="s">
        <v>36</v>
      </c>
      <c r="AG80" s="47" t="s">
        <v>36</v>
      </c>
      <c r="AH80" s="47" t="s">
        <v>36</v>
      </c>
      <c r="AI80" s="47" t="s">
        <v>226</v>
      </c>
      <c r="AJ80" s="48" t="s">
        <v>191</v>
      </c>
      <c r="AK80" s="47" t="s">
        <v>421</v>
      </c>
      <c r="AL80" s="47" t="s">
        <v>83</v>
      </c>
      <c r="AM80" s="48">
        <v>3</v>
      </c>
      <c r="AN80" s="47" t="s">
        <v>227</v>
      </c>
      <c r="AO80" s="47" t="s">
        <v>228</v>
      </c>
      <c r="AP80" s="47" t="s">
        <v>229</v>
      </c>
      <c r="AQ80" s="47" t="s">
        <v>422</v>
      </c>
      <c r="AR80" s="47" t="s">
        <v>250</v>
      </c>
      <c r="AS80" s="91">
        <f t="shared" si="3"/>
        <v>0</v>
      </c>
      <c r="AT80" s="91">
        <f t="shared" si="2"/>
        <v>1</v>
      </c>
    </row>
    <row r="81" spans="1:46" x14ac:dyDescent="0.15">
      <c r="A81" s="223">
        <v>79</v>
      </c>
      <c r="B81" s="48" t="s">
        <v>36</v>
      </c>
      <c r="C81" s="47" t="s">
        <v>212</v>
      </c>
      <c r="D81" s="47" t="s">
        <v>35</v>
      </c>
      <c r="E81" s="47" t="s">
        <v>423</v>
      </c>
      <c r="F81" s="47" t="s">
        <v>35</v>
      </c>
      <c r="G81" s="47" t="s">
        <v>188</v>
      </c>
      <c r="H81" s="47" t="s">
        <v>36</v>
      </c>
      <c r="I81" s="47" t="s">
        <v>189</v>
      </c>
      <c r="J81" s="47" t="s">
        <v>190</v>
      </c>
      <c r="K81" s="47" t="s">
        <v>191</v>
      </c>
      <c r="L81" s="47" t="s">
        <v>214</v>
      </c>
      <c r="M81" s="47" t="s">
        <v>215</v>
      </c>
      <c r="N81" s="47" t="s">
        <v>192</v>
      </c>
      <c r="O81" s="48" t="s">
        <v>193</v>
      </c>
      <c r="P81" s="47" t="s">
        <v>191</v>
      </c>
      <c r="Q81" s="47" t="s">
        <v>216</v>
      </c>
      <c r="R81" s="47" t="s">
        <v>217</v>
      </c>
      <c r="S81" s="48" t="s">
        <v>218</v>
      </c>
      <c r="T81" s="47" t="s">
        <v>194</v>
      </c>
      <c r="U81" s="47" t="s">
        <v>219</v>
      </c>
      <c r="V81" s="48" t="s">
        <v>191</v>
      </c>
      <c r="W81" s="48" t="s">
        <v>191</v>
      </c>
      <c r="X81" s="47" t="s">
        <v>220</v>
      </c>
      <c r="Y81" s="47" t="s">
        <v>36</v>
      </c>
      <c r="Z81" s="47" t="s">
        <v>221</v>
      </c>
      <c r="AA81" s="47" t="s">
        <v>222</v>
      </c>
      <c r="AB81" s="47" t="s">
        <v>36</v>
      </c>
      <c r="AC81" s="47" t="s">
        <v>223</v>
      </c>
      <c r="AD81" s="47" t="s">
        <v>224</v>
      </c>
      <c r="AE81" s="47" t="s">
        <v>225</v>
      </c>
      <c r="AF81" s="47" t="s">
        <v>36</v>
      </c>
      <c r="AG81" s="47" t="s">
        <v>36</v>
      </c>
      <c r="AH81" s="47" t="s">
        <v>36</v>
      </c>
      <c r="AI81" s="47" t="s">
        <v>226</v>
      </c>
      <c r="AJ81" s="48" t="s">
        <v>191</v>
      </c>
      <c r="AK81" s="47" t="s">
        <v>424</v>
      </c>
      <c r="AL81" s="47" t="s">
        <v>83</v>
      </c>
      <c r="AM81" s="48">
        <v>1</v>
      </c>
      <c r="AN81" s="47" t="s">
        <v>227</v>
      </c>
      <c r="AO81" s="47" t="s">
        <v>228</v>
      </c>
      <c r="AP81" s="47" t="s">
        <v>229</v>
      </c>
      <c r="AQ81" s="47" t="s">
        <v>425</v>
      </c>
      <c r="AR81" s="47" t="s">
        <v>250</v>
      </c>
      <c r="AS81" s="91">
        <f t="shared" si="3"/>
        <v>0</v>
      </c>
      <c r="AT81" s="91">
        <f t="shared" si="2"/>
        <v>1</v>
      </c>
    </row>
    <row r="82" spans="1:46" x14ac:dyDescent="0.15">
      <c r="A82" s="223">
        <v>80</v>
      </c>
      <c r="B82" s="48" t="s">
        <v>36</v>
      </c>
      <c r="C82" s="47" t="s">
        <v>212</v>
      </c>
      <c r="D82" s="47" t="s">
        <v>35</v>
      </c>
      <c r="E82" s="47" t="s">
        <v>426</v>
      </c>
      <c r="F82" s="47" t="s">
        <v>35</v>
      </c>
      <c r="G82" s="47" t="s">
        <v>188</v>
      </c>
      <c r="H82" s="47" t="s">
        <v>36</v>
      </c>
      <c r="I82" s="47" t="s">
        <v>189</v>
      </c>
      <c r="J82" s="47" t="s">
        <v>190</v>
      </c>
      <c r="K82" s="47" t="s">
        <v>191</v>
      </c>
      <c r="L82" s="47" t="s">
        <v>214</v>
      </c>
      <c r="M82" s="47" t="s">
        <v>215</v>
      </c>
      <c r="N82" s="47" t="s">
        <v>192</v>
      </c>
      <c r="O82" s="48" t="s">
        <v>193</v>
      </c>
      <c r="P82" s="47" t="s">
        <v>191</v>
      </c>
      <c r="Q82" s="47" t="s">
        <v>216</v>
      </c>
      <c r="R82" s="47" t="s">
        <v>217</v>
      </c>
      <c r="S82" s="48" t="s">
        <v>218</v>
      </c>
      <c r="T82" s="47" t="s">
        <v>194</v>
      </c>
      <c r="U82" s="47" t="s">
        <v>219</v>
      </c>
      <c r="V82" s="48" t="s">
        <v>191</v>
      </c>
      <c r="W82" s="48" t="s">
        <v>191</v>
      </c>
      <c r="X82" s="47" t="s">
        <v>220</v>
      </c>
      <c r="Y82" s="47" t="s">
        <v>36</v>
      </c>
      <c r="Z82" s="47" t="s">
        <v>221</v>
      </c>
      <c r="AA82" s="47" t="s">
        <v>222</v>
      </c>
      <c r="AB82" s="47" t="s">
        <v>36</v>
      </c>
      <c r="AC82" s="47" t="s">
        <v>223</v>
      </c>
      <c r="AD82" s="47" t="s">
        <v>224</v>
      </c>
      <c r="AE82" s="47" t="s">
        <v>225</v>
      </c>
      <c r="AF82" s="47" t="s">
        <v>36</v>
      </c>
      <c r="AG82" s="47" t="s">
        <v>36</v>
      </c>
      <c r="AH82" s="47" t="s">
        <v>36</v>
      </c>
      <c r="AI82" s="47" t="s">
        <v>226</v>
      </c>
      <c r="AJ82" s="48" t="s">
        <v>191</v>
      </c>
      <c r="AK82" s="47" t="s">
        <v>427</v>
      </c>
      <c r="AL82" s="47" t="s">
        <v>83</v>
      </c>
      <c r="AM82" s="48">
        <v>1</v>
      </c>
      <c r="AN82" s="47" t="s">
        <v>227</v>
      </c>
      <c r="AO82" s="47" t="s">
        <v>228</v>
      </c>
      <c r="AP82" s="47" t="s">
        <v>229</v>
      </c>
      <c r="AQ82" s="47" t="s">
        <v>428</v>
      </c>
      <c r="AR82" s="47" t="s">
        <v>235</v>
      </c>
      <c r="AS82" s="91">
        <f t="shared" si="3"/>
        <v>0</v>
      </c>
      <c r="AT82" s="91">
        <f t="shared" si="2"/>
        <v>1</v>
      </c>
    </row>
    <row r="83" spans="1:46" x14ac:dyDescent="0.15">
      <c r="A83" s="223">
        <v>81</v>
      </c>
      <c r="B83" s="48" t="s">
        <v>36</v>
      </c>
      <c r="C83" s="47" t="s">
        <v>212</v>
      </c>
      <c r="D83" s="47" t="s">
        <v>35</v>
      </c>
      <c r="E83" s="47" t="s">
        <v>429</v>
      </c>
      <c r="F83" s="47" t="s">
        <v>35</v>
      </c>
      <c r="G83" s="47" t="s">
        <v>188</v>
      </c>
      <c r="H83" s="47" t="s">
        <v>36</v>
      </c>
      <c r="I83" s="47" t="s">
        <v>189</v>
      </c>
      <c r="J83" s="47" t="s">
        <v>190</v>
      </c>
      <c r="K83" s="47" t="s">
        <v>191</v>
      </c>
      <c r="L83" s="47" t="s">
        <v>214</v>
      </c>
      <c r="M83" s="47" t="s">
        <v>215</v>
      </c>
      <c r="N83" s="47" t="s">
        <v>192</v>
      </c>
      <c r="O83" s="48" t="s">
        <v>193</v>
      </c>
      <c r="P83" s="47" t="s">
        <v>191</v>
      </c>
      <c r="Q83" s="47" t="s">
        <v>216</v>
      </c>
      <c r="R83" s="47" t="s">
        <v>217</v>
      </c>
      <c r="S83" s="48" t="s">
        <v>218</v>
      </c>
      <c r="T83" s="47" t="s">
        <v>194</v>
      </c>
      <c r="U83" s="47" t="s">
        <v>219</v>
      </c>
      <c r="V83" s="48" t="s">
        <v>191</v>
      </c>
      <c r="W83" s="48" t="s">
        <v>191</v>
      </c>
      <c r="X83" s="47" t="s">
        <v>220</v>
      </c>
      <c r="Y83" s="47" t="s">
        <v>36</v>
      </c>
      <c r="Z83" s="47" t="s">
        <v>221</v>
      </c>
      <c r="AA83" s="47" t="s">
        <v>222</v>
      </c>
      <c r="AB83" s="47" t="s">
        <v>36</v>
      </c>
      <c r="AC83" s="47" t="s">
        <v>223</v>
      </c>
      <c r="AD83" s="47" t="s">
        <v>224</v>
      </c>
      <c r="AE83" s="47" t="s">
        <v>225</v>
      </c>
      <c r="AF83" s="47" t="s">
        <v>36</v>
      </c>
      <c r="AG83" s="47" t="s">
        <v>36</v>
      </c>
      <c r="AH83" s="47" t="s">
        <v>36</v>
      </c>
      <c r="AI83" s="47" t="s">
        <v>226</v>
      </c>
      <c r="AJ83" s="48" t="s">
        <v>191</v>
      </c>
      <c r="AK83" s="47" t="s">
        <v>427</v>
      </c>
      <c r="AL83" s="47" t="s">
        <v>83</v>
      </c>
      <c r="AM83" s="48">
        <v>1</v>
      </c>
      <c r="AN83" s="47" t="s">
        <v>227</v>
      </c>
      <c r="AO83" s="47" t="s">
        <v>228</v>
      </c>
      <c r="AP83" s="47" t="s">
        <v>229</v>
      </c>
      <c r="AQ83" s="47" t="s">
        <v>430</v>
      </c>
      <c r="AR83" s="47" t="s">
        <v>235</v>
      </c>
      <c r="AS83" s="91">
        <f t="shared" si="3"/>
        <v>0</v>
      </c>
      <c r="AT83" s="91">
        <f t="shared" si="2"/>
        <v>1</v>
      </c>
    </row>
    <row r="84" spans="1:46" x14ac:dyDescent="0.15">
      <c r="A84" s="223">
        <v>82</v>
      </c>
      <c r="B84" s="48" t="s">
        <v>36</v>
      </c>
      <c r="C84" s="47" t="s">
        <v>212</v>
      </c>
      <c r="D84" s="47" t="s">
        <v>35</v>
      </c>
      <c r="E84" s="47" t="s">
        <v>431</v>
      </c>
      <c r="F84" s="47" t="s">
        <v>35</v>
      </c>
      <c r="G84" s="47" t="s">
        <v>188</v>
      </c>
      <c r="H84" s="47" t="s">
        <v>36</v>
      </c>
      <c r="I84" s="47" t="s">
        <v>189</v>
      </c>
      <c r="J84" s="47" t="s">
        <v>190</v>
      </c>
      <c r="K84" s="47" t="s">
        <v>191</v>
      </c>
      <c r="L84" s="47" t="s">
        <v>214</v>
      </c>
      <c r="M84" s="47" t="s">
        <v>215</v>
      </c>
      <c r="N84" s="47" t="s">
        <v>192</v>
      </c>
      <c r="O84" s="48" t="s">
        <v>193</v>
      </c>
      <c r="P84" s="47" t="s">
        <v>191</v>
      </c>
      <c r="Q84" s="47" t="s">
        <v>216</v>
      </c>
      <c r="R84" s="47" t="s">
        <v>217</v>
      </c>
      <c r="S84" s="48" t="s">
        <v>218</v>
      </c>
      <c r="T84" s="47" t="s">
        <v>194</v>
      </c>
      <c r="U84" s="47" t="s">
        <v>219</v>
      </c>
      <c r="V84" s="48" t="s">
        <v>191</v>
      </c>
      <c r="W84" s="48" t="s">
        <v>191</v>
      </c>
      <c r="X84" s="47" t="s">
        <v>220</v>
      </c>
      <c r="Y84" s="47" t="s">
        <v>36</v>
      </c>
      <c r="Z84" s="47" t="s">
        <v>221</v>
      </c>
      <c r="AA84" s="47" t="s">
        <v>222</v>
      </c>
      <c r="AB84" s="47" t="s">
        <v>36</v>
      </c>
      <c r="AC84" s="47" t="s">
        <v>223</v>
      </c>
      <c r="AD84" s="47" t="s">
        <v>224</v>
      </c>
      <c r="AE84" s="47" t="s">
        <v>225</v>
      </c>
      <c r="AF84" s="47" t="s">
        <v>36</v>
      </c>
      <c r="AG84" s="47" t="s">
        <v>36</v>
      </c>
      <c r="AH84" s="47" t="s">
        <v>36</v>
      </c>
      <c r="AI84" s="47" t="s">
        <v>226</v>
      </c>
      <c r="AJ84" s="48" t="s">
        <v>191</v>
      </c>
      <c r="AK84" s="47" t="s">
        <v>427</v>
      </c>
      <c r="AL84" s="47" t="s">
        <v>83</v>
      </c>
      <c r="AM84" s="48">
        <v>2</v>
      </c>
      <c r="AN84" s="47" t="s">
        <v>227</v>
      </c>
      <c r="AO84" s="47" t="s">
        <v>228</v>
      </c>
      <c r="AP84" s="47" t="s">
        <v>229</v>
      </c>
      <c r="AQ84" s="47" t="s">
        <v>432</v>
      </c>
      <c r="AR84" s="47" t="s">
        <v>235</v>
      </c>
      <c r="AS84" s="91">
        <f t="shared" si="3"/>
        <v>0</v>
      </c>
      <c r="AT84" s="91">
        <f t="shared" si="2"/>
        <v>1</v>
      </c>
    </row>
    <row r="85" spans="1:46" x14ac:dyDescent="0.15">
      <c r="A85" s="223">
        <v>83</v>
      </c>
      <c r="B85" s="48" t="s">
        <v>36</v>
      </c>
      <c r="C85" s="47" t="s">
        <v>212</v>
      </c>
      <c r="D85" s="47" t="s">
        <v>35</v>
      </c>
      <c r="E85" s="47" t="s">
        <v>433</v>
      </c>
      <c r="F85" s="47" t="s">
        <v>35</v>
      </c>
      <c r="G85" s="47" t="s">
        <v>188</v>
      </c>
      <c r="H85" s="47" t="s">
        <v>36</v>
      </c>
      <c r="I85" s="47" t="s">
        <v>189</v>
      </c>
      <c r="J85" s="47" t="s">
        <v>190</v>
      </c>
      <c r="K85" s="47" t="s">
        <v>191</v>
      </c>
      <c r="L85" s="47" t="s">
        <v>214</v>
      </c>
      <c r="M85" s="47" t="s">
        <v>215</v>
      </c>
      <c r="N85" s="47" t="s">
        <v>192</v>
      </c>
      <c r="O85" s="48" t="s">
        <v>193</v>
      </c>
      <c r="P85" s="47" t="s">
        <v>191</v>
      </c>
      <c r="Q85" s="47" t="s">
        <v>216</v>
      </c>
      <c r="R85" s="47" t="s">
        <v>217</v>
      </c>
      <c r="S85" s="48" t="s">
        <v>218</v>
      </c>
      <c r="T85" s="47" t="s">
        <v>194</v>
      </c>
      <c r="U85" s="47" t="s">
        <v>219</v>
      </c>
      <c r="V85" s="48" t="s">
        <v>191</v>
      </c>
      <c r="W85" s="48" t="s">
        <v>191</v>
      </c>
      <c r="X85" s="47" t="s">
        <v>220</v>
      </c>
      <c r="Y85" s="47" t="s">
        <v>36</v>
      </c>
      <c r="Z85" s="47" t="s">
        <v>221</v>
      </c>
      <c r="AA85" s="47" t="s">
        <v>222</v>
      </c>
      <c r="AB85" s="47" t="s">
        <v>36</v>
      </c>
      <c r="AC85" s="47" t="s">
        <v>223</v>
      </c>
      <c r="AD85" s="47" t="s">
        <v>224</v>
      </c>
      <c r="AE85" s="47" t="s">
        <v>225</v>
      </c>
      <c r="AF85" s="47" t="s">
        <v>36</v>
      </c>
      <c r="AG85" s="47" t="s">
        <v>36</v>
      </c>
      <c r="AH85" s="47" t="s">
        <v>36</v>
      </c>
      <c r="AI85" s="47" t="s">
        <v>226</v>
      </c>
      <c r="AJ85" s="48" t="s">
        <v>191</v>
      </c>
      <c r="AK85" s="47" t="s">
        <v>427</v>
      </c>
      <c r="AL85" s="47" t="s">
        <v>83</v>
      </c>
      <c r="AM85" s="48">
        <v>2</v>
      </c>
      <c r="AN85" s="47" t="s">
        <v>227</v>
      </c>
      <c r="AO85" s="47" t="s">
        <v>228</v>
      </c>
      <c r="AP85" s="47" t="s">
        <v>229</v>
      </c>
      <c r="AQ85" s="47" t="s">
        <v>434</v>
      </c>
      <c r="AR85" s="47" t="s">
        <v>235</v>
      </c>
      <c r="AS85" s="91">
        <f t="shared" si="3"/>
        <v>0</v>
      </c>
      <c r="AT85" s="91">
        <f t="shared" si="2"/>
        <v>1</v>
      </c>
    </row>
    <row r="86" spans="1:46" x14ac:dyDescent="0.15">
      <c r="A86" s="223">
        <v>84</v>
      </c>
      <c r="B86" s="48" t="s">
        <v>36</v>
      </c>
      <c r="C86" s="47" t="s">
        <v>212</v>
      </c>
      <c r="D86" s="47" t="s">
        <v>35</v>
      </c>
      <c r="E86" s="47" t="s">
        <v>441</v>
      </c>
      <c r="F86" s="47" t="s">
        <v>35</v>
      </c>
      <c r="G86" s="47" t="s">
        <v>188</v>
      </c>
      <c r="H86" s="47" t="s">
        <v>36</v>
      </c>
      <c r="I86" s="47" t="s">
        <v>189</v>
      </c>
      <c r="J86" s="47" t="s">
        <v>190</v>
      </c>
      <c r="K86" s="47" t="s">
        <v>191</v>
      </c>
      <c r="L86" s="47" t="s">
        <v>214</v>
      </c>
      <c r="M86" s="47" t="s">
        <v>215</v>
      </c>
      <c r="N86" s="47" t="s">
        <v>192</v>
      </c>
      <c r="O86" s="48" t="s">
        <v>193</v>
      </c>
      <c r="P86" s="47" t="s">
        <v>191</v>
      </c>
      <c r="Q86" s="47" t="s">
        <v>216</v>
      </c>
      <c r="R86" s="47" t="s">
        <v>217</v>
      </c>
      <c r="S86" s="48" t="s">
        <v>218</v>
      </c>
      <c r="T86" s="47" t="s">
        <v>194</v>
      </c>
      <c r="U86" s="47" t="s">
        <v>219</v>
      </c>
      <c r="V86" s="48" t="s">
        <v>191</v>
      </c>
      <c r="W86" s="48" t="s">
        <v>191</v>
      </c>
      <c r="X86" s="47" t="s">
        <v>220</v>
      </c>
      <c r="Y86" s="47" t="s">
        <v>36</v>
      </c>
      <c r="Z86" s="47" t="s">
        <v>221</v>
      </c>
      <c r="AA86" s="47" t="s">
        <v>222</v>
      </c>
      <c r="AB86" s="47" t="s">
        <v>36</v>
      </c>
      <c r="AC86" s="47" t="s">
        <v>223</v>
      </c>
      <c r="AD86" s="47" t="s">
        <v>224</v>
      </c>
      <c r="AE86" s="47" t="s">
        <v>225</v>
      </c>
      <c r="AF86" s="47" t="s">
        <v>36</v>
      </c>
      <c r="AG86" s="47" t="s">
        <v>36</v>
      </c>
      <c r="AH86" s="47" t="s">
        <v>36</v>
      </c>
      <c r="AI86" s="47" t="s">
        <v>226</v>
      </c>
      <c r="AJ86" s="48" t="s">
        <v>191</v>
      </c>
      <c r="AK86" s="47" t="s">
        <v>442</v>
      </c>
      <c r="AL86" s="47" t="s">
        <v>83</v>
      </c>
      <c r="AM86" s="48">
        <v>3</v>
      </c>
      <c r="AN86" s="47" t="s">
        <v>227</v>
      </c>
      <c r="AO86" s="47" t="s">
        <v>228</v>
      </c>
      <c r="AP86" s="47" t="s">
        <v>229</v>
      </c>
      <c r="AQ86" s="47" t="s">
        <v>443</v>
      </c>
      <c r="AR86" s="47" t="s">
        <v>235</v>
      </c>
      <c r="AS86" s="91">
        <f t="shared" si="3"/>
        <v>0</v>
      </c>
      <c r="AT86" s="91">
        <f t="shared" si="2"/>
        <v>1</v>
      </c>
    </row>
    <row r="87" spans="1:46" x14ac:dyDescent="0.15">
      <c r="A87" s="223">
        <v>85</v>
      </c>
      <c r="B87" s="48" t="s">
        <v>36</v>
      </c>
      <c r="C87" s="47" t="s">
        <v>212</v>
      </c>
      <c r="D87" s="47" t="s">
        <v>35</v>
      </c>
      <c r="E87" s="47" t="s">
        <v>435</v>
      </c>
      <c r="F87" s="47" t="s">
        <v>35</v>
      </c>
      <c r="G87" s="47" t="s">
        <v>188</v>
      </c>
      <c r="H87" s="47" t="s">
        <v>36</v>
      </c>
      <c r="I87" s="47" t="s">
        <v>189</v>
      </c>
      <c r="J87" s="47" t="s">
        <v>190</v>
      </c>
      <c r="K87" s="47" t="s">
        <v>191</v>
      </c>
      <c r="L87" s="47" t="s">
        <v>214</v>
      </c>
      <c r="M87" s="47" t="s">
        <v>215</v>
      </c>
      <c r="N87" s="47" t="s">
        <v>192</v>
      </c>
      <c r="O87" s="48" t="s">
        <v>193</v>
      </c>
      <c r="P87" s="47" t="s">
        <v>191</v>
      </c>
      <c r="Q87" s="47" t="s">
        <v>216</v>
      </c>
      <c r="R87" s="47" t="s">
        <v>217</v>
      </c>
      <c r="S87" s="48" t="s">
        <v>218</v>
      </c>
      <c r="T87" s="47" t="s">
        <v>194</v>
      </c>
      <c r="U87" s="47" t="s">
        <v>219</v>
      </c>
      <c r="V87" s="48" t="s">
        <v>191</v>
      </c>
      <c r="W87" s="48" t="s">
        <v>191</v>
      </c>
      <c r="X87" s="47" t="s">
        <v>220</v>
      </c>
      <c r="Y87" s="47" t="s">
        <v>36</v>
      </c>
      <c r="Z87" s="47" t="s">
        <v>221</v>
      </c>
      <c r="AA87" s="47" t="s">
        <v>222</v>
      </c>
      <c r="AB87" s="47" t="s">
        <v>36</v>
      </c>
      <c r="AC87" s="47" t="s">
        <v>223</v>
      </c>
      <c r="AD87" s="47" t="s">
        <v>224</v>
      </c>
      <c r="AE87" s="47" t="s">
        <v>225</v>
      </c>
      <c r="AF87" s="47" t="s">
        <v>36</v>
      </c>
      <c r="AG87" s="47" t="s">
        <v>36</v>
      </c>
      <c r="AH87" s="47" t="s">
        <v>36</v>
      </c>
      <c r="AI87" s="47" t="s">
        <v>226</v>
      </c>
      <c r="AJ87" s="48" t="s">
        <v>191</v>
      </c>
      <c r="AK87" s="47" t="s">
        <v>436</v>
      </c>
      <c r="AL87" s="47" t="s">
        <v>83</v>
      </c>
      <c r="AM87" s="48">
        <v>3</v>
      </c>
      <c r="AN87" s="47" t="s">
        <v>227</v>
      </c>
      <c r="AO87" s="47" t="s">
        <v>228</v>
      </c>
      <c r="AP87" s="47" t="s">
        <v>229</v>
      </c>
      <c r="AQ87" s="47" t="s">
        <v>437</v>
      </c>
      <c r="AR87" s="47" t="s">
        <v>157</v>
      </c>
      <c r="AS87" s="91">
        <f t="shared" si="3"/>
        <v>0</v>
      </c>
      <c r="AT87" s="91">
        <f t="shared" si="2"/>
        <v>1</v>
      </c>
    </row>
    <row r="88" spans="1:46" x14ac:dyDescent="0.15">
      <c r="A88" s="223">
        <v>86</v>
      </c>
      <c r="B88" s="48" t="s">
        <v>36</v>
      </c>
      <c r="C88" s="47" t="s">
        <v>212</v>
      </c>
      <c r="D88" s="47" t="s">
        <v>35</v>
      </c>
      <c r="E88" s="47" t="s">
        <v>438</v>
      </c>
      <c r="F88" s="47" t="s">
        <v>35</v>
      </c>
      <c r="G88" s="47" t="s">
        <v>188</v>
      </c>
      <c r="H88" s="47" t="s">
        <v>36</v>
      </c>
      <c r="I88" s="47" t="s">
        <v>189</v>
      </c>
      <c r="J88" s="47" t="s">
        <v>190</v>
      </c>
      <c r="K88" s="47" t="s">
        <v>191</v>
      </c>
      <c r="L88" s="47" t="s">
        <v>214</v>
      </c>
      <c r="M88" s="47" t="s">
        <v>215</v>
      </c>
      <c r="N88" s="47" t="s">
        <v>192</v>
      </c>
      <c r="O88" s="48" t="s">
        <v>193</v>
      </c>
      <c r="P88" s="47" t="s">
        <v>191</v>
      </c>
      <c r="Q88" s="47" t="s">
        <v>216</v>
      </c>
      <c r="R88" s="47" t="s">
        <v>217</v>
      </c>
      <c r="S88" s="48" t="s">
        <v>218</v>
      </c>
      <c r="T88" s="47" t="s">
        <v>194</v>
      </c>
      <c r="U88" s="47" t="s">
        <v>219</v>
      </c>
      <c r="V88" s="48" t="s">
        <v>191</v>
      </c>
      <c r="W88" s="48" t="s">
        <v>191</v>
      </c>
      <c r="X88" s="47" t="s">
        <v>220</v>
      </c>
      <c r="Y88" s="47" t="s">
        <v>36</v>
      </c>
      <c r="Z88" s="47" t="s">
        <v>221</v>
      </c>
      <c r="AA88" s="47" t="s">
        <v>222</v>
      </c>
      <c r="AB88" s="47" t="s">
        <v>36</v>
      </c>
      <c r="AC88" s="47" t="s">
        <v>223</v>
      </c>
      <c r="AD88" s="47" t="s">
        <v>224</v>
      </c>
      <c r="AE88" s="47" t="s">
        <v>225</v>
      </c>
      <c r="AF88" s="47" t="s">
        <v>36</v>
      </c>
      <c r="AG88" s="47" t="s">
        <v>36</v>
      </c>
      <c r="AH88" s="47" t="s">
        <v>36</v>
      </c>
      <c r="AI88" s="47" t="s">
        <v>226</v>
      </c>
      <c r="AJ88" s="48" t="s">
        <v>191</v>
      </c>
      <c r="AK88" s="47" t="s">
        <v>439</v>
      </c>
      <c r="AL88" s="47" t="s">
        <v>83</v>
      </c>
      <c r="AM88" s="48">
        <v>8</v>
      </c>
      <c r="AN88" s="47" t="s">
        <v>227</v>
      </c>
      <c r="AO88" s="47" t="s">
        <v>228</v>
      </c>
      <c r="AP88" s="47" t="s">
        <v>229</v>
      </c>
      <c r="AQ88" s="47" t="s">
        <v>440</v>
      </c>
      <c r="AR88" s="47" t="s">
        <v>157</v>
      </c>
      <c r="AS88" s="91">
        <f t="shared" si="3"/>
        <v>0</v>
      </c>
      <c r="AT88" s="91">
        <f t="shared" si="2"/>
        <v>1</v>
      </c>
    </row>
    <row r="89" spans="1:46" x14ac:dyDescent="0.15">
      <c r="A89" s="223">
        <v>87</v>
      </c>
      <c r="B89" s="48" t="s">
        <v>36</v>
      </c>
      <c r="C89" s="47" t="s">
        <v>212</v>
      </c>
      <c r="D89" s="47" t="s">
        <v>35</v>
      </c>
      <c r="E89" s="47" t="s">
        <v>450</v>
      </c>
      <c r="F89" s="47" t="s">
        <v>35</v>
      </c>
      <c r="G89" s="47" t="s">
        <v>188</v>
      </c>
      <c r="H89" s="47" t="s">
        <v>36</v>
      </c>
      <c r="I89" s="47" t="s">
        <v>189</v>
      </c>
      <c r="J89" s="47" t="s">
        <v>190</v>
      </c>
      <c r="K89" s="47" t="s">
        <v>191</v>
      </c>
      <c r="L89" s="47" t="s">
        <v>214</v>
      </c>
      <c r="M89" s="47" t="s">
        <v>215</v>
      </c>
      <c r="N89" s="47" t="s">
        <v>192</v>
      </c>
      <c r="O89" s="48" t="s">
        <v>193</v>
      </c>
      <c r="P89" s="47" t="s">
        <v>191</v>
      </c>
      <c r="Q89" s="47" t="s">
        <v>216</v>
      </c>
      <c r="R89" s="47" t="s">
        <v>217</v>
      </c>
      <c r="S89" s="48" t="s">
        <v>218</v>
      </c>
      <c r="T89" s="47" t="s">
        <v>194</v>
      </c>
      <c r="U89" s="47" t="s">
        <v>219</v>
      </c>
      <c r="V89" s="48" t="s">
        <v>191</v>
      </c>
      <c r="W89" s="48" t="s">
        <v>191</v>
      </c>
      <c r="X89" s="47" t="s">
        <v>220</v>
      </c>
      <c r="Y89" s="47" t="s">
        <v>36</v>
      </c>
      <c r="Z89" s="47" t="s">
        <v>221</v>
      </c>
      <c r="AA89" s="47" t="s">
        <v>222</v>
      </c>
      <c r="AB89" s="47" t="s">
        <v>36</v>
      </c>
      <c r="AC89" s="47" t="s">
        <v>223</v>
      </c>
      <c r="AD89" s="47" t="s">
        <v>224</v>
      </c>
      <c r="AE89" s="47" t="s">
        <v>225</v>
      </c>
      <c r="AF89" s="47" t="s">
        <v>36</v>
      </c>
      <c r="AG89" s="47" t="s">
        <v>36</v>
      </c>
      <c r="AH89" s="47" t="s">
        <v>36</v>
      </c>
      <c r="AI89" s="47" t="s">
        <v>226</v>
      </c>
      <c r="AJ89" s="48" t="s">
        <v>191</v>
      </c>
      <c r="AK89" s="47" t="s">
        <v>451</v>
      </c>
      <c r="AL89" s="47" t="s">
        <v>83</v>
      </c>
      <c r="AM89" s="48">
        <v>1</v>
      </c>
      <c r="AN89" s="47" t="s">
        <v>227</v>
      </c>
      <c r="AO89" s="47" t="s">
        <v>228</v>
      </c>
      <c r="AP89" s="47" t="s">
        <v>229</v>
      </c>
      <c r="AQ89" s="47" t="s">
        <v>452</v>
      </c>
      <c r="AR89" s="47" t="s">
        <v>250</v>
      </c>
      <c r="AS89" s="91">
        <f t="shared" si="3"/>
        <v>0</v>
      </c>
      <c r="AT89" s="91">
        <f t="shared" si="2"/>
        <v>1</v>
      </c>
    </row>
    <row r="90" spans="1:46" x14ac:dyDescent="0.15">
      <c r="A90" s="223">
        <v>88</v>
      </c>
      <c r="B90" s="48" t="s">
        <v>36</v>
      </c>
      <c r="C90" s="47" t="s">
        <v>212</v>
      </c>
      <c r="D90" s="47" t="s">
        <v>35</v>
      </c>
      <c r="E90" s="47" t="s">
        <v>453</v>
      </c>
      <c r="F90" s="47" t="s">
        <v>35</v>
      </c>
      <c r="G90" s="47" t="s">
        <v>188</v>
      </c>
      <c r="H90" s="47" t="s">
        <v>36</v>
      </c>
      <c r="I90" s="47" t="s">
        <v>189</v>
      </c>
      <c r="J90" s="47" t="s">
        <v>190</v>
      </c>
      <c r="K90" s="47" t="s">
        <v>191</v>
      </c>
      <c r="L90" s="47" t="s">
        <v>214</v>
      </c>
      <c r="M90" s="47" t="s">
        <v>215</v>
      </c>
      <c r="N90" s="47" t="s">
        <v>192</v>
      </c>
      <c r="O90" s="48" t="s">
        <v>193</v>
      </c>
      <c r="P90" s="47" t="s">
        <v>191</v>
      </c>
      <c r="Q90" s="47" t="s">
        <v>216</v>
      </c>
      <c r="R90" s="47" t="s">
        <v>217</v>
      </c>
      <c r="S90" s="48" t="s">
        <v>218</v>
      </c>
      <c r="T90" s="47" t="s">
        <v>194</v>
      </c>
      <c r="U90" s="47" t="s">
        <v>219</v>
      </c>
      <c r="V90" s="48" t="s">
        <v>191</v>
      </c>
      <c r="W90" s="48" t="s">
        <v>191</v>
      </c>
      <c r="X90" s="47" t="s">
        <v>220</v>
      </c>
      <c r="Y90" s="47" t="s">
        <v>36</v>
      </c>
      <c r="Z90" s="47" t="s">
        <v>221</v>
      </c>
      <c r="AA90" s="47" t="s">
        <v>222</v>
      </c>
      <c r="AB90" s="47" t="s">
        <v>36</v>
      </c>
      <c r="AC90" s="47" t="s">
        <v>223</v>
      </c>
      <c r="AD90" s="47" t="s">
        <v>224</v>
      </c>
      <c r="AE90" s="47" t="s">
        <v>225</v>
      </c>
      <c r="AF90" s="47" t="s">
        <v>36</v>
      </c>
      <c r="AG90" s="47" t="s">
        <v>36</v>
      </c>
      <c r="AH90" s="47" t="s">
        <v>36</v>
      </c>
      <c r="AI90" s="47" t="s">
        <v>226</v>
      </c>
      <c r="AJ90" s="48" t="s">
        <v>191</v>
      </c>
      <c r="AK90" s="47" t="s">
        <v>454</v>
      </c>
      <c r="AL90" s="47" t="s">
        <v>83</v>
      </c>
      <c r="AM90" s="48">
        <v>3</v>
      </c>
      <c r="AN90" s="47" t="s">
        <v>227</v>
      </c>
      <c r="AO90" s="47" t="s">
        <v>228</v>
      </c>
      <c r="AP90" s="47" t="s">
        <v>229</v>
      </c>
      <c r="AQ90" s="47" t="s">
        <v>455</v>
      </c>
      <c r="AR90" s="47" t="s">
        <v>235</v>
      </c>
      <c r="AS90" s="91">
        <f t="shared" si="3"/>
        <v>0</v>
      </c>
      <c r="AT90" s="91">
        <f t="shared" si="2"/>
        <v>1</v>
      </c>
    </row>
    <row r="91" spans="1:46" x14ac:dyDescent="0.15">
      <c r="A91" s="223">
        <v>89</v>
      </c>
      <c r="B91" s="48" t="s">
        <v>36</v>
      </c>
      <c r="C91" s="47" t="s">
        <v>212</v>
      </c>
      <c r="D91" s="47" t="s">
        <v>35</v>
      </c>
      <c r="E91" s="47" t="s">
        <v>456</v>
      </c>
      <c r="F91" s="47" t="s">
        <v>35</v>
      </c>
      <c r="G91" s="47" t="s">
        <v>188</v>
      </c>
      <c r="H91" s="47" t="s">
        <v>36</v>
      </c>
      <c r="I91" s="47" t="s">
        <v>189</v>
      </c>
      <c r="J91" s="47" t="s">
        <v>190</v>
      </c>
      <c r="K91" s="47" t="s">
        <v>191</v>
      </c>
      <c r="L91" s="47" t="s">
        <v>214</v>
      </c>
      <c r="M91" s="47" t="s">
        <v>215</v>
      </c>
      <c r="N91" s="47" t="s">
        <v>192</v>
      </c>
      <c r="O91" s="48" t="s">
        <v>193</v>
      </c>
      <c r="P91" s="47" t="s">
        <v>191</v>
      </c>
      <c r="Q91" s="47" t="s">
        <v>216</v>
      </c>
      <c r="R91" s="47" t="s">
        <v>217</v>
      </c>
      <c r="S91" s="48" t="s">
        <v>218</v>
      </c>
      <c r="T91" s="47" t="s">
        <v>194</v>
      </c>
      <c r="U91" s="47" t="s">
        <v>219</v>
      </c>
      <c r="V91" s="48" t="s">
        <v>191</v>
      </c>
      <c r="W91" s="48" t="s">
        <v>191</v>
      </c>
      <c r="X91" s="47" t="s">
        <v>220</v>
      </c>
      <c r="Y91" s="47" t="s">
        <v>36</v>
      </c>
      <c r="Z91" s="47" t="s">
        <v>221</v>
      </c>
      <c r="AA91" s="47" t="s">
        <v>222</v>
      </c>
      <c r="AB91" s="47" t="s">
        <v>36</v>
      </c>
      <c r="AC91" s="47" t="s">
        <v>223</v>
      </c>
      <c r="AD91" s="47" t="s">
        <v>224</v>
      </c>
      <c r="AE91" s="47" t="s">
        <v>225</v>
      </c>
      <c r="AF91" s="47" t="s">
        <v>36</v>
      </c>
      <c r="AG91" s="47" t="s">
        <v>36</v>
      </c>
      <c r="AH91" s="47" t="s">
        <v>36</v>
      </c>
      <c r="AI91" s="47" t="s">
        <v>226</v>
      </c>
      <c r="AJ91" s="48" t="s">
        <v>191</v>
      </c>
      <c r="AK91" s="47" t="s">
        <v>445</v>
      </c>
      <c r="AL91" s="47" t="s">
        <v>83</v>
      </c>
      <c r="AM91" s="48">
        <v>4</v>
      </c>
      <c r="AN91" s="47" t="s">
        <v>227</v>
      </c>
      <c r="AO91" s="47" t="s">
        <v>228</v>
      </c>
      <c r="AP91" s="47" t="s">
        <v>229</v>
      </c>
      <c r="AQ91" s="47" t="s">
        <v>457</v>
      </c>
      <c r="AR91" s="47" t="s">
        <v>235</v>
      </c>
      <c r="AS91" s="91">
        <f t="shared" si="3"/>
        <v>0</v>
      </c>
      <c r="AT91" s="91">
        <f t="shared" si="2"/>
        <v>1</v>
      </c>
    </row>
    <row r="92" spans="1:46" x14ac:dyDescent="0.15">
      <c r="A92" s="223">
        <v>90</v>
      </c>
      <c r="B92" s="48" t="s">
        <v>36</v>
      </c>
      <c r="C92" s="47" t="s">
        <v>212</v>
      </c>
      <c r="D92" s="47" t="s">
        <v>35</v>
      </c>
      <c r="E92" s="47" t="s">
        <v>444</v>
      </c>
      <c r="F92" s="47" t="s">
        <v>35</v>
      </c>
      <c r="G92" s="47" t="s">
        <v>188</v>
      </c>
      <c r="H92" s="47" t="s">
        <v>36</v>
      </c>
      <c r="I92" s="47" t="s">
        <v>189</v>
      </c>
      <c r="J92" s="47" t="s">
        <v>190</v>
      </c>
      <c r="K92" s="47" t="s">
        <v>191</v>
      </c>
      <c r="L92" s="47" t="s">
        <v>214</v>
      </c>
      <c r="M92" s="47" t="s">
        <v>215</v>
      </c>
      <c r="N92" s="47" t="s">
        <v>192</v>
      </c>
      <c r="O92" s="48" t="s">
        <v>193</v>
      </c>
      <c r="P92" s="47" t="s">
        <v>191</v>
      </c>
      <c r="Q92" s="47" t="s">
        <v>216</v>
      </c>
      <c r="R92" s="47" t="s">
        <v>217</v>
      </c>
      <c r="S92" s="48" t="s">
        <v>218</v>
      </c>
      <c r="T92" s="47" t="s">
        <v>194</v>
      </c>
      <c r="U92" s="47" t="s">
        <v>219</v>
      </c>
      <c r="V92" s="48" t="s">
        <v>191</v>
      </c>
      <c r="W92" s="48" t="s">
        <v>191</v>
      </c>
      <c r="X92" s="47" t="s">
        <v>220</v>
      </c>
      <c r="Y92" s="47" t="s">
        <v>36</v>
      </c>
      <c r="Z92" s="47" t="s">
        <v>221</v>
      </c>
      <c r="AA92" s="47" t="s">
        <v>222</v>
      </c>
      <c r="AB92" s="47" t="s">
        <v>36</v>
      </c>
      <c r="AC92" s="47" t="s">
        <v>223</v>
      </c>
      <c r="AD92" s="47" t="s">
        <v>224</v>
      </c>
      <c r="AE92" s="47" t="s">
        <v>225</v>
      </c>
      <c r="AF92" s="47" t="s">
        <v>36</v>
      </c>
      <c r="AG92" s="47" t="s">
        <v>36</v>
      </c>
      <c r="AH92" s="47" t="s">
        <v>36</v>
      </c>
      <c r="AI92" s="47" t="s">
        <v>226</v>
      </c>
      <c r="AJ92" s="48" t="s">
        <v>191</v>
      </c>
      <c r="AK92" s="47" t="s">
        <v>445</v>
      </c>
      <c r="AL92" s="47" t="s">
        <v>83</v>
      </c>
      <c r="AM92" s="48">
        <v>2</v>
      </c>
      <c r="AN92" s="47" t="s">
        <v>227</v>
      </c>
      <c r="AO92" s="47" t="s">
        <v>228</v>
      </c>
      <c r="AP92" s="47" t="s">
        <v>229</v>
      </c>
      <c r="AQ92" s="47" t="s">
        <v>446</v>
      </c>
      <c r="AR92" s="47" t="s">
        <v>235</v>
      </c>
      <c r="AS92" s="91">
        <f t="shared" si="3"/>
        <v>0</v>
      </c>
      <c r="AT92" s="91">
        <f t="shared" si="2"/>
        <v>1</v>
      </c>
    </row>
    <row r="93" spans="1:46" x14ac:dyDescent="0.15">
      <c r="A93" s="223">
        <v>91</v>
      </c>
      <c r="B93" s="48" t="s">
        <v>36</v>
      </c>
      <c r="C93" s="47" t="s">
        <v>212</v>
      </c>
      <c r="D93" s="47" t="s">
        <v>35</v>
      </c>
      <c r="E93" s="47" t="s">
        <v>447</v>
      </c>
      <c r="F93" s="47" t="s">
        <v>35</v>
      </c>
      <c r="G93" s="47" t="s">
        <v>188</v>
      </c>
      <c r="H93" s="47" t="s">
        <v>36</v>
      </c>
      <c r="I93" s="47" t="s">
        <v>189</v>
      </c>
      <c r="J93" s="47" t="s">
        <v>190</v>
      </c>
      <c r="K93" s="47" t="s">
        <v>191</v>
      </c>
      <c r="L93" s="47" t="s">
        <v>214</v>
      </c>
      <c r="M93" s="47" t="s">
        <v>215</v>
      </c>
      <c r="N93" s="47" t="s">
        <v>192</v>
      </c>
      <c r="O93" s="48" t="s">
        <v>193</v>
      </c>
      <c r="P93" s="47" t="s">
        <v>191</v>
      </c>
      <c r="Q93" s="47" t="s">
        <v>216</v>
      </c>
      <c r="R93" s="47" t="s">
        <v>217</v>
      </c>
      <c r="S93" s="48" t="s">
        <v>218</v>
      </c>
      <c r="T93" s="47" t="s">
        <v>194</v>
      </c>
      <c r="U93" s="47" t="s">
        <v>219</v>
      </c>
      <c r="V93" s="48" t="s">
        <v>191</v>
      </c>
      <c r="W93" s="48" t="s">
        <v>191</v>
      </c>
      <c r="X93" s="47" t="s">
        <v>220</v>
      </c>
      <c r="Y93" s="47" t="s">
        <v>36</v>
      </c>
      <c r="Z93" s="47" t="s">
        <v>221</v>
      </c>
      <c r="AA93" s="47" t="s">
        <v>222</v>
      </c>
      <c r="AB93" s="47" t="s">
        <v>36</v>
      </c>
      <c r="AC93" s="47" t="s">
        <v>223</v>
      </c>
      <c r="AD93" s="47" t="s">
        <v>224</v>
      </c>
      <c r="AE93" s="47" t="s">
        <v>225</v>
      </c>
      <c r="AF93" s="47" t="s">
        <v>36</v>
      </c>
      <c r="AG93" s="47" t="s">
        <v>36</v>
      </c>
      <c r="AH93" s="47" t="s">
        <v>36</v>
      </c>
      <c r="AI93" s="47" t="s">
        <v>226</v>
      </c>
      <c r="AJ93" s="48" t="s">
        <v>191</v>
      </c>
      <c r="AK93" s="47" t="s">
        <v>448</v>
      </c>
      <c r="AL93" s="47" t="s">
        <v>83</v>
      </c>
      <c r="AM93" s="48">
        <v>10</v>
      </c>
      <c r="AN93" s="47" t="s">
        <v>227</v>
      </c>
      <c r="AO93" s="47" t="s">
        <v>228</v>
      </c>
      <c r="AP93" s="47" t="s">
        <v>229</v>
      </c>
      <c r="AQ93" s="47" t="s">
        <v>449</v>
      </c>
      <c r="AR93" s="47" t="s">
        <v>157</v>
      </c>
      <c r="AS93" s="91">
        <f t="shared" si="3"/>
        <v>0</v>
      </c>
      <c r="AT93" s="91">
        <f t="shared" si="2"/>
        <v>1</v>
      </c>
    </row>
    <row r="94" spans="1:46" x14ac:dyDescent="0.15">
      <c r="A94" s="223">
        <v>92</v>
      </c>
      <c r="B94" s="48" t="s">
        <v>36</v>
      </c>
      <c r="C94" s="47" t="s">
        <v>212</v>
      </c>
      <c r="D94" s="47" t="s">
        <v>35</v>
      </c>
      <c r="E94" s="47" t="s">
        <v>458</v>
      </c>
      <c r="F94" s="47" t="s">
        <v>35</v>
      </c>
      <c r="G94" s="47" t="s">
        <v>188</v>
      </c>
      <c r="H94" s="47" t="s">
        <v>36</v>
      </c>
      <c r="I94" s="47" t="s">
        <v>189</v>
      </c>
      <c r="J94" s="47" t="s">
        <v>190</v>
      </c>
      <c r="K94" s="47" t="s">
        <v>191</v>
      </c>
      <c r="L94" s="47" t="s">
        <v>214</v>
      </c>
      <c r="M94" s="47" t="s">
        <v>215</v>
      </c>
      <c r="N94" s="47" t="s">
        <v>192</v>
      </c>
      <c r="O94" s="48" t="s">
        <v>193</v>
      </c>
      <c r="P94" s="47" t="s">
        <v>191</v>
      </c>
      <c r="Q94" s="47" t="s">
        <v>216</v>
      </c>
      <c r="R94" s="47" t="s">
        <v>217</v>
      </c>
      <c r="S94" s="48" t="s">
        <v>218</v>
      </c>
      <c r="T94" s="47" t="s">
        <v>194</v>
      </c>
      <c r="U94" s="47" t="s">
        <v>219</v>
      </c>
      <c r="V94" s="48" t="s">
        <v>191</v>
      </c>
      <c r="W94" s="48" t="s">
        <v>191</v>
      </c>
      <c r="X94" s="47" t="s">
        <v>220</v>
      </c>
      <c r="Y94" s="47" t="s">
        <v>36</v>
      </c>
      <c r="Z94" s="47" t="s">
        <v>221</v>
      </c>
      <c r="AA94" s="47" t="s">
        <v>222</v>
      </c>
      <c r="AB94" s="47" t="s">
        <v>36</v>
      </c>
      <c r="AC94" s="47" t="s">
        <v>223</v>
      </c>
      <c r="AD94" s="47" t="s">
        <v>224</v>
      </c>
      <c r="AE94" s="47" t="s">
        <v>225</v>
      </c>
      <c r="AF94" s="47" t="s">
        <v>36</v>
      </c>
      <c r="AG94" s="47" t="s">
        <v>36</v>
      </c>
      <c r="AH94" s="47" t="s">
        <v>36</v>
      </c>
      <c r="AI94" s="47" t="s">
        <v>226</v>
      </c>
      <c r="AJ94" s="48" t="s">
        <v>191</v>
      </c>
      <c r="AK94" s="47" t="s">
        <v>448</v>
      </c>
      <c r="AL94" s="47" t="s">
        <v>83</v>
      </c>
      <c r="AM94" s="48">
        <v>10</v>
      </c>
      <c r="AN94" s="47" t="s">
        <v>227</v>
      </c>
      <c r="AO94" s="47" t="s">
        <v>228</v>
      </c>
      <c r="AP94" s="47" t="s">
        <v>229</v>
      </c>
      <c r="AQ94" s="47" t="s">
        <v>459</v>
      </c>
      <c r="AR94" s="47" t="s">
        <v>157</v>
      </c>
      <c r="AS94" s="91">
        <f t="shared" si="3"/>
        <v>0</v>
      </c>
      <c r="AT94" s="91">
        <f t="shared" si="2"/>
        <v>1</v>
      </c>
    </row>
    <row r="95" spans="1:46" x14ac:dyDescent="0.15">
      <c r="A95" s="223">
        <v>93</v>
      </c>
      <c r="B95" s="48" t="s">
        <v>36</v>
      </c>
      <c r="C95" s="47" t="s">
        <v>212</v>
      </c>
      <c r="D95" s="47" t="s">
        <v>35</v>
      </c>
      <c r="E95" s="47" t="s">
        <v>460</v>
      </c>
      <c r="F95" s="47" t="s">
        <v>35</v>
      </c>
      <c r="G95" s="47" t="s">
        <v>188</v>
      </c>
      <c r="H95" s="47" t="s">
        <v>36</v>
      </c>
      <c r="I95" s="47" t="s">
        <v>189</v>
      </c>
      <c r="J95" s="47" t="s">
        <v>190</v>
      </c>
      <c r="K95" s="47" t="s">
        <v>191</v>
      </c>
      <c r="L95" s="47" t="s">
        <v>214</v>
      </c>
      <c r="M95" s="47" t="s">
        <v>215</v>
      </c>
      <c r="N95" s="47" t="s">
        <v>192</v>
      </c>
      <c r="O95" s="48" t="s">
        <v>193</v>
      </c>
      <c r="P95" s="47" t="s">
        <v>191</v>
      </c>
      <c r="Q95" s="47" t="s">
        <v>216</v>
      </c>
      <c r="R95" s="47" t="s">
        <v>217</v>
      </c>
      <c r="S95" s="48" t="s">
        <v>218</v>
      </c>
      <c r="T95" s="47" t="s">
        <v>194</v>
      </c>
      <c r="U95" s="47" t="s">
        <v>219</v>
      </c>
      <c r="V95" s="48" t="s">
        <v>191</v>
      </c>
      <c r="W95" s="48" t="s">
        <v>191</v>
      </c>
      <c r="X95" s="47" t="s">
        <v>220</v>
      </c>
      <c r="Y95" s="47" t="s">
        <v>36</v>
      </c>
      <c r="Z95" s="47" t="s">
        <v>221</v>
      </c>
      <c r="AA95" s="47" t="s">
        <v>222</v>
      </c>
      <c r="AB95" s="47" t="s">
        <v>36</v>
      </c>
      <c r="AC95" s="47" t="s">
        <v>223</v>
      </c>
      <c r="AD95" s="47" t="s">
        <v>224</v>
      </c>
      <c r="AE95" s="47" t="s">
        <v>225</v>
      </c>
      <c r="AF95" s="47" t="s">
        <v>36</v>
      </c>
      <c r="AG95" s="47" t="s">
        <v>36</v>
      </c>
      <c r="AH95" s="47" t="s">
        <v>36</v>
      </c>
      <c r="AI95" s="47" t="s">
        <v>226</v>
      </c>
      <c r="AJ95" s="48" t="s">
        <v>191</v>
      </c>
      <c r="AK95" s="47" t="s">
        <v>461</v>
      </c>
      <c r="AL95" s="47" t="s">
        <v>83</v>
      </c>
      <c r="AM95" s="48">
        <v>1</v>
      </c>
      <c r="AN95" s="47" t="s">
        <v>227</v>
      </c>
      <c r="AO95" s="47" t="s">
        <v>228</v>
      </c>
      <c r="AP95" s="47" t="s">
        <v>229</v>
      </c>
      <c r="AQ95" s="47" t="s">
        <v>462</v>
      </c>
      <c r="AR95" s="47" t="s">
        <v>157</v>
      </c>
      <c r="AS95" s="91">
        <f t="shared" si="3"/>
        <v>0</v>
      </c>
      <c r="AT95" s="91">
        <f t="shared" si="2"/>
        <v>1</v>
      </c>
    </row>
    <row r="96" spans="1:46" x14ac:dyDescent="0.15">
      <c r="A96" s="223">
        <v>94</v>
      </c>
      <c r="B96" s="48" t="s">
        <v>36</v>
      </c>
      <c r="C96" s="47" t="s">
        <v>212</v>
      </c>
      <c r="D96" s="47" t="s">
        <v>35</v>
      </c>
      <c r="E96" s="47" t="s">
        <v>463</v>
      </c>
      <c r="F96" s="47" t="s">
        <v>35</v>
      </c>
      <c r="G96" s="47" t="s">
        <v>188</v>
      </c>
      <c r="H96" s="47" t="s">
        <v>36</v>
      </c>
      <c r="I96" s="47" t="s">
        <v>189</v>
      </c>
      <c r="J96" s="47" t="s">
        <v>190</v>
      </c>
      <c r="K96" s="47" t="s">
        <v>191</v>
      </c>
      <c r="L96" s="47" t="s">
        <v>214</v>
      </c>
      <c r="M96" s="47" t="s">
        <v>215</v>
      </c>
      <c r="N96" s="47" t="s">
        <v>192</v>
      </c>
      <c r="O96" s="48" t="s">
        <v>193</v>
      </c>
      <c r="P96" s="47" t="s">
        <v>191</v>
      </c>
      <c r="Q96" s="47" t="s">
        <v>216</v>
      </c>
      <c r="R96" s="47" t="s">
        <v>217</v>
      </c>
      <c r="S96" s="48" t="s">
        <v>218</v>
      </c>
      <c r="T96" s="47" t="s">
        <v>194</v>
      </c>
      <c r="U96" s="47" t="s">
        <v>219</v>
      </c>
      <c r="V96" s="48" t="s">
        <v>191</v>
      </c>
      <c r="W96" s="48" t="s">
        <v>191</v>
      </c>
      <c r="X96" s="47" t="s">
        <v>220</v>
      </c>
      <c r="Y96" s="47" t="s">
        <v>36</v>
      </c>
      <c r="Z96" s="47" t="s">
        <v>221</v>
      </c>
      <c r="AA96" s="47" t="s">
        <v>222</v>
      </c>
      <c r="AB96" s="47" t="s">
        <v>36</v>
      </c>
      <c r="AC96" s="47" t="s">
        <v>223</v>
      </c>
      <c r="AD96" s="47" t="s">
        <v>224</v>
      </c>
      <c r="AE96" s="47" t="s">
        <v>225</v>
      </c>
      <c r="AF96" s="47" t="s">
        <v>36</v>
      </c>
      <c r="AG96" s="47" t="s">
        <v>36</v>
      </c>
      <c r="AH96" s="47" t="s">
        <v>36</v>
      </c>
      <c r="AI96" s="47" t="s">
        <v>226</v>
      </c>
      <c r="AJ96" s="48" t="s">
        <v>191</v>
      </c>
      <c r="AK96" s="47" t="s">
        <v>464</v>
      </c>
      <c r="AL96" s="47" t="s">
        <v>83</v>
      </c>
      <c r="AM96" s="48">
        <v>1</v>
      </c>
      <c r="AN96" s="47" t="s">
        <v>227</v>
      </c>
      <c r="AO96" s="47" t="s">
        <v>228</v>
      </c>
      <c r="AP96" s="47" t="s">
        <v>229</v>
      </c>
      <c r="AQ96" s="47" t="s">
        <v>465</v>
      </c>
      <c r="AR96" s="47" t="s">
        <v>235</v>
      </c>
      <c r="AS96" s="91">
        <f t="shared" si="3"/>
        <v>0</v>
      </c>
      <c r="AT96" s="91">
        <f t="shared" si="2"/>
        <v>1</v>
      </c>
    </row>
    <row r="97" spans="1:46" x14ac:dyDescent="0.15">
      <c r="A97" s="223">
        <v>95</v>
      </c>
      <c r="B97" s="48" t="s">
        <v>36</v>
      </c>
      <c r="C97" s="47" t="s">
        <v>212</v>
      </c>
      <c r="D97" s="47" t="s">
        <v>35</v>
      </c>
      <c r="E97" s="47" t="s">
        <v>466</v>
      </c>
      <c r="F97" s="47" t="s">
        <v>35</v>
      </c>
      <c r="G97" s="47" t="s">
        <v>188</v>
      </c>
      <c r="H97" s="47" t="s">
        <v>36</v>
      </c>
      <c r="I97" s="47" t="s">
        <v>189</v>
      </c>
      <c r="J97" s="47" t="s">
        <v>190</v>
      </c>
      <c r="K97" s="47" t="s">
        <v>191</v>
      </c>
      <c r="L97" s="47" t="s">
        <v>214</v>
      </c>
      <c r="M97" s="47" t="s">
        <v>215</v>
      </c>
      <c r="N97" s="47" t="s">
        <v>192</v>
      </c>
      <c r="O97" s="48" t="s">
        <v>193</v>
      </c>
      <c r="P97" s="47" t="s">
        <v>191</v>
      </c>
      <c r="Q97" s="47" t="s">
        <v>216</v>
      </c>
      <c r="R97" s="47" t="s">
        <v>217</v>
      </c>
      <c r="S97" s="48" t="s">
        <v>218</v>
      </c>
      <c r="T97" s="47" t="s">
        <v>194</v>
      </c>
      <c r="U97" s="47" t="s">
        <v>219</v>
      </c>
      <c r="V97" s="48" t="s">
        <v>191</v>
      </c>
      <c r="W97" s="48" t="s">
        <v>191</v>
      </c>
      <c r="X97" s="47" t="s">
        <v>220</v>
      </c>
      <c r="Y97" s="47" t="s">
        <v>36</v>
      </c>
      <c r="Z97" s="47" t="s">
        <v>221</v>
      </c>
      <c r="AA97" s="47" t="s">
        <v>222</v>
      </c>
      <c r="AB97" s="47" t="s">
        <v>36</v>
      </c>
      <c r="AC97" s="47" t="s">
        <v>223</v>
      </c>
      <c r="AD97" s="47" t="s">
        <v>224</v>
      </c>
      <c r="AE97" s="47" t="s">
        <v>225</v>
      </c>
      <c r="AF97" s="47" t="s">
        <v>36</v>
      </c>
      <c r="AG97" s="47" t="s">
        <v>36</v>
      </c>
      <c r="AH97" s="47" t="s">
        <v>36</v>
      </c>
      <c r="AI97" s="47" t="s">
        <v>226</v>
      </c>
      <c r="AJ97" s="48" t="s">
        <v>191</v>
      </c>
      <c r="AK97" s="47" t="s">
        <v>467</v>
      </c>
      <c r="AL97" s="47" t="s">
        <v>83</v>
      </c>
      <c r="AM97" s="48">
        <v>1</v>
      </c>
      <c r="AN97" s="47" t="s">
        <v>227</v>
      </c>
      <c r="AO97" s="47" t="s">
        <v>228</v>
      </c>
      <c r="AP97" s="47" t="s">
        <v>229</v>
      </c>
      <c r="AQ97" s="47" t="s">
        <v>468</v>
      </c>
      <c r="AR97" s="47" t="s">
        <v>157</v>
      </c>
      <c r="AS97" s="91">
        <f t="shared" si="3"/>
        <v>0</v>
      </c>
      <c r="AT97" s="91">
        <f t="shared" si="2"/>
        <v>1</v>
      </c>
    </row>
    <row r="98" spans="1:46" x14ac:dyDescent="0.15">
      <c r="A98" s="223">
        <v>96</v>
      </c>
      <c r="B98" s="48" t="s">
        <v>36</v>
      </c>
      <c r="C98" s="47" t="s">
        <v>212</v>
      </c>
      <c r="D98" s="47" t="s">
        <v>35</v>
      </c>
      <c r="E98" s="47" t="s">
        <v>469</v>
      </c>
      <c r="F98" s="47" t="s">
        <v>35</v>
      </c>
      <c r="G98" s="47" t="s">
        <v>188</v>
      </c>
      <c r="H98" s="47" t="s">
        <v>36</v>
      </c>
      <c r="I98" s="47" t="s">
        <v>189</v>
      </c>
      <c r="J98" s="47" t="s">
        <v>190</v>
      </c>
      <c r="K98" s="47" t="s">
        <v>191</v>
      </c>
      <c r="L98" s="47" t="s">
        <v>214</v>
      </c>
      <c r="M98" s="47" t="s">
        <v>215</v>
      </c>
      <c r="N98" s="47" t="s">
        <v>192</v>
      </c>
      <c r="O98" s="48" t="s">
        <v>193</v>
      </c>
      <c r="P98" s="47" t="s">
        <v>191</v>
      </c>
      <c r="Q98" s="47" t="s">
        <v>216</v>
      </c>
      <c r="R98" s="47" t="s">
        <v>217</v>
      </c>
      <c r="S98" s="48" t="s">
        <v>218</v>
      </c>
      <c r="T98" s="47" t="s">
        <v>194</v>
      </c>
      <c r="U98" s="47" t="s">
        <v>219</v>
      </c>
      <c r="V98" s="48" t="s">
        <v>191</v>
      </c>
      <c r="W98" s="48" t="s">
        <v>191</v>
      </c>
      <c r="X98" s="47" t="s">
        <v>220</v>
      </c>
      <c r="Y98" s="47" t="s">
        <v>36</v>
      </c>
      <c r="Z98" s="47" t="s">
        <v>221</v>
      </c>
      <c r="AA98" s="47" t="s">
        <v>222</v>
      </c>
      <c r="AB98" s="47" t="s">
        <v>36</v>
      </c>
      <c r="AC98" s="47" t="s">
        <v>223</v>
      </c>
      <c r="AD98" s="47" t="s">
        <v>224</v>
      </c>
      <c r="AE98" s="47" t="s">
        <v>225</v>
      </c>
      <c r="AF98" s="47" t="s">
        <v>36</v>
      </c>
      <c r="AG98" s="47" t="s">
        <v>36</v>
      </c>
      <c r="AH98" s="47" t="s">
        <v>36</v>
      </c>
      <c r="AI98" s="47" t="s">
        <v>226</v>
      </c>
      <c r="AJ98" s="48" t="s">
        <v>191</v>
      </c>
      <c r="AK98" s="47" t="s">
        <v>234</v>
      </c>
      <c r="AL98" s="47" t="s">
        <v>83</v>
      </c>
      <c r="AM98" s="48">
        <v>3</v>
      </c>
      <c r="AN98" s="47" t="s">
        <v>227</v>
      </c>
      <c r="AO98" s="47" t="s">
        <v>228</v>
      </c>
      <c r="AP98" s="47" t="s">
        <v>229</v>
      </c>
      <c r="AQ98" s="47" t="s">
        <v>470</v>
      </c>
      <c r="AR98" s="47" t="s">
        <v>235</v>
      </c>
      <c r="AS98" s="91">
        <f t="shared" si="3"/>
        <v>0</v>
      </c>
      <c r="AT98" s="91">
        <f t="shared" si="2"/>
        <v>1</v>
      </c>
    </row>
    <row r="99" spans="1:46" x14ac:dyDescent="0.15">
      <c r="A99" s="223">
        <v>97</v>
      </c>
      <c r="B99" s="48" t="s">
        <v>36</v>
      </c>
      <c r="C99" s="47" t="s">
        <v>212</v>
      </c>
      <c r="D99" s="47" t="s">
        <v>35</v>
      </c>
      <c r="E99" s="47" t="s">
        <v>473</v>
      </c>
      <c r="F99" s="47" t="s">
        <v>35</v>
      </c>
      <c r="G99" s="47" t="s">
        <v>188</v>
      </c>
      <c r="H99" s="47" t="s">
        <v>36</v>
      </c>
      <c r="I99" s="47" t="s">
        <v>189</v>
      </c>
      <c r="J99" s="47" t="s">
        <v>190</v>
      </c>
      <c r="K99" s="47" t="s">
        <v>191</v>
      </c>
      <c r="L99" s="47" t="s">
        <v>214</v>
      </c>
      <c r="M99" s="47" t="s">
        <v>215</v>
      </c>
      <c r="N99" s="47" t="s">
        <v>192</v>
      </c>
      <c r="O99" s="48" t="s">
        <v>193</v>
      </c>
      <c r="P99" s="47" t="s">
        <v>191</v>
      </c>
      <c r="Q99" s="47" t="s">
        <v>216</v>
      </c>
      <c r="R99" s="47" t="s">
        <v>217</v>
      </c>
      <c r="S99" s="48" t="s">
        <v>218</v>
      </c>
      <c r="T99" s="47" t="s">
        <v>194</v>
      </c>
      <c r="U99" s="47" t="s">
        <v>219</v>
      </c>
      <c r="V99" s="48" t="s">
        <v>191</v>
      </c>
      <c r="W99" s="48" t="s">
        <v>191</v>
      </c>
      <c r="X99" s="47" t="s">
        <v>220</v>
      </c>
      <c r="Y99" s="47" t="s">
        <v>36</v>
      </c>
      <c r="Z99" s="47" t="s">
        <v>221</v>
      </c>
      <c r="AA99" s="47" t="s">
        <v>222</v>
      </c>
      <c r="AB99" s="47" t="s">
        <v>36</v>
      </c>
      <c r="AC99" s="47" t="s">
        <v>223</v>
      </c>
      <c r="AD99" s="47" t="s">
        <v>224</v>
      </c>
      <c r="AE99" s="47" t="s">
        <v>225</v>
      </c>
      <c r="AF99" s="47" t="s">
        <v>36</v>
      </c>
      <c r="AG99" s="47" t="s">
        <v>36</v>
      </c>
      <c r="AH99" s="47" t="s">
        <v>36</v>
      </c>
      <c r="AI99" s="47" t="s">
        <v>226</v>
      </c>
      <c r="AJ99" s="48" t="s">
        <v>191</v>
      </c>
      <c r="AK99" s="47" t="s">
        <v>284</v>
      </c>
      <c r="AL99" s="47" t="s">
        <v>83</v>
      </c>
      <c r="AM99" s="48">
        <v>3</v>
      </c>
      <c r="AN99" s="47" t="s">
        <v>227</v>
      </c>
      <c r="AO99" s="47" t="s">
        <v>228</v>
      </c>
      <c r="AP99" s="47" t="s">
        <v>229</v>
      </c>
      <c r="AQ99" s="47" t="s">
        <v>474</v>
      </c>
      <c r="AR99" s="47" t="s">
        <v>157</v>
      </c>
      <c r="AS99" s="91">
        <f t="shared" si="3"/>
        <v>0</v>
      </c>
      <c r="AT99" s="91">
        <f t="shared" si="2"/>
        <v>1</v>
      </c>
    </row>
    <row r="100" spans="1:46" x14ac:dyDescent="0.15">
      <c r="A100" s="223">
        <v>98</v>
      </c>
      <c r="B100" s="48" t="s">
        <v>36</v>
      </c>
      <c r="C100" s="47" t="s">
        <v>212</v>
      </c>
      <c r="D100" s="47" t="s">
        <v>35</v>
      </c>
      <c r="E100" s="47" t="s">
        <v>475</v>
      </c>
      <c r="F100" s="47" t="s">
        <v>35</v>
      </c>
      <c r="G100" s="47" t="s">
        <v>188</v>
      </c>
      <c r="H100" s="47" t="s">
        <v>36</v>
      </c>
      <c r="I100" s="47" t="s">
        <v>189</v>
      </c>
      <c r="J100" s="47" t="s">
        <v>190</v>
      </c>
      <c r="K100" s="47" t="s">
        <v>191</v>
      </c>
      <c r="L100" s="47" t="s">
        <v>214</v>
      </c>
      <c r="M100" s="47" t="s">
        <v>215</v>
      </c>
      <c r="N100" s="47" t="s">
        <v>192</v>
      </c>
      <c r="O100" s="48" t="s">
        <v>193</v>
      </c>
      <c r="P100" s="47" t="s">
        <v>191</v>
      </c>
      <c r="Q100" s="47" t="s">
        <v>216</v>
      </c>
      <c r="R100" s="47" t="s">
        <v>217</v>
      </c>
      <c r="S100" s="48" t="s">
        <v>218</v>
      </c>
      <c r="T100" s="47" t="s">
        <v>194</v>
      </c>
      <c r="U100" s="47" t="s">
        <v>219</v>
      </c>
      <c r="V100" s="48" t="s">
        <v>191</v>
      </c>
      <c r="W100" s="48" t="s">
        <v>191</v>
      </c>
      <c r="X100" s="47" t="s">
        <v>220</v>
      </c>
      <c r="Y100" s="47" t="s">
        <v>36</v>
      </c>
      <c r="Z100" s="47" t="s">
        <v>221</v>
      </c>
      <c r="AA100" s="47" t="s">
        <v>222</v>
      </c>
      <c r="AB100" s="47" t="s">
        <v>36</v>
      </c>
      <c r="AC100" s="47" t="s">
        <v>223</v>
      </c>
      <c r="AD100" s="47" t="s">
        <v>224</v>
      </c>
      <c r="AE100" s="47" t="s">
        <v>225</v>
      </c>
      <c r="AF100" s="47" t="s">
        <v>36</v>
      </c>
      <c r="AG100" s="47" t="s">
        <v>36</v>
      </c>
      <c r="AH100" s="47" t="s">
        <v>36</v>
      </c>
      <c r="AI100" s="47" t="s">
        <v>226</v>
      </c>
      <c r="AJ100" s="48" t="s">
        <v>191</v>
      </c>
      <c r="AK100" s="47" t="s">
        <v>476</v>
      </c>
      <c r="AL100" s="47" t="s">
        <v>83</v>
      </c>
      <c r="AM100" s="48">
        <v>4</v>
      </c>
      <c r="AN100" s="47" t="s">
        <v>227</v>
      </c>
      <c r="AO100" s="47" t="s">
        <v>228</v>
      </c>
      <c r="AP100" s="47" t="s">
        <v>229</v>
      </c>
      <c r="AQ100" s="47" t="s">
        <v>477</v>
      </c>
      <c r="AR100" s="47" t="s">
        <v>157</v>
      </c>
      <c r="AS100" s="91">
        <f t="shared" si="3"/>
        <v>0</v>
      </c>
      <c r="AT100" s="91">
        <f t="shared" si="2"/>
        <v>1</v>
      </c>
    </row>
    <row r="101" spans="1:46" x14ac:dyDescent="0.15">
      <c r="A101" s="223">
        <v>99</v>
      </c>
      <c r="B101" s="48" t="s">
        <v>36</v>
      </c>
      <c r="C101" s="47" t="s">
        <v>212</v>
      </c>
      <c r="D101" s="47" t="s">
        <v>35</v>
      </c>
      <c r="E101" s="47" t="s">
        <v>481</v>
      </c>
      <c r="F101" s="47" t="s">
        <v>35</v>
      </c>
      <c r="G101" s="47" t="s">
        <v>188</v>
      </c>
      <c r="H101" s="47" t="s">
        <v>36</v>
      </c>
      <c r="I101" s="47" t="s">
        <v>189</v>
      </c>
      <c r="J101" s="47" t="s">
        <v>190</v>
      </c>
      <c r="K101" s="47" t="s">
        <v>191</v>
      </c>
      <c r="L101" s="47" t="s">
        <v>214</v>
      </c>
      <c r="M101" s="47" t="s">
        <v>215</v>
      </c>
      <c r="N101" s="47" t="s">
        <v>192</v>
      </c>
      <c r="O101" s="48" t="s">
        <v>193</v>
      </c>
      <c r="P101" s="47" t="s">
        <v>191</v>
      </c>
      <c r="Q101" s="47" t="s">
        <v>216</v>
      </c>
      <c r="R101" s="47" t="s">
        <v>217</v>
      </c>
      <c r="S101" s="48" t="s">
        <v>218</v>
      </c>
      <c r="T101" s="47" t="s">
        <v>194</v>
      </c>
      <c r="U101" s="47" t="s">
        <v>219</v>
      </c>
      <c r="V101" s="48" t="s">
        <v>191</v>
      </c>
      <c r="W101" s="48" t="s">
        <v>191</v>
      </c>
      <c r="X101" s="47" t="s">
        <v>220</v>
      </c>
      <c r="Y101" s="47" t="s">
        <v>36</v>
      </c>
      <c r="Z101" s="47" t="s">
        <v>221</v>
      </c>
      <c r="AA101" s="47" t="s">
        <v>222</v>
      </c>
      <c r="AB101" s="47" t="s">
        <v>36</v>
      </c>
      <c r="AC101" s="47" t="s">
        <v>223</v>
      </c>
      <c r="AD101" s="47" t="s">
        <v>224</v>
      </c>
      <c r="AE101" s="47" t="s">
        <v>225</v>
      </c>
      <c r="AF101" s="47" t="s">
        <v>36</v>
      </c>
      <c r="AG101" s="47" t="s">
        <v>36</v>
      </c>
      <c r="AH101" s="47" t="s">
        <v>36</v>
      </c>
      <c r="AI101" s="47" t="s">
        <v>226</v>
      </c>
      <c r="AJ101" s="48" t="s">
        <v>191</v>
      </c>
      <c r="AK101" s="47" t="s">
        <v>476</v>
      </c>
      <c r="AL101" s="47" t="s">
        <v>83</v>
      </c>
      <c r="AM101" s="48">
        <v>2</v>
      </c>
      <c r="AN101" s="47" t="s">
        <v>227</v>
      </c>
      <c r="AO101" s="47" t="s">
        <v>228</v>
      </c>
      <c r="AP101" s="47" t="s">
        <v>229</v>
      </c>
      <c r="AQ101" s="47" t="s">
        <v>482</v>
      </c>
      <c r="AR101" s="47" t="s">
        <v>157</v>
      </c>
      <c r="AS101" s="91">
        <f t="shared" si="3"/>
        <v>0</v>
      </c>
      <c r="AT101" s="91">
        <f t="shared" si="2"/>
        <v>1</v>
      </c>
    </row>
    <row r="102" spans="1:46" x14ac:dyDescent="0.15">
      <c r="A102" s="223">
        <v>100</v>
      </c>
      <c r="B102" s="48" t="s">
        <v>36</v>
      </c>
      <c r="C102" s="47" t="s">
        <v>212</v>
      </c>
      <c r="D102" s="47" t="s">
        <v>35</v>
      </c>
      <c r="E102" s="47" t="s">
        <v>478</v>
      </c>
      <c r="F102" s="47" t="s">
        <v>35</v>
      </c>
      <c r="G102" s="47" t="s">
        <v>188</v>
      </c>
      <c r="H102" s="47" t="s">
        <v>36</v>
      </c>
      <c r="I102" s="47" t="s">
        <v>189</v>
      </c>
      <c r="J102" s="47" t="s">
        <v>190</v>
      </c>
      <c r="K102" s="47" t="s">
        <v>191</v>
      </c>
      <c r="L102" s="47" t="s">
        <v>214</v>
      </c>
      <c r="M102" s="47" t="s">
        <v>215</v>
      </c>
      <c r="N102" s="47" t="s">
        <v>192</v>
      </c>
      <c r="O102" s="48" t="s">
        <v>193</v>
      </c>
      <c r="P102" s="47" t="s">
        <v>191</v>
      </c>
      <c r="Q102" s="47" t="s">
        <v>216</v>
      </c>
      <c r="R102" s="47" t="s">
        <v>217</v>
      </c>
      <c r="S102" s="48" t="s">
        <v>218</v>
      </c>
      <c r="T102" s="47" t="s">
        <v>194</v>
      </c>
      <c r="U102" s="47" t="s">
        <v>219</v>
      </c>
      <c r="V102" s="48" t="s">
        <v>191</v>
      </c>
      <c r="W102" s="48" t="s">
        <v>191</v>
      </c>
      <c r="X102" s="47" t="s">
        <v>220</v>
      </c>
      <c r="Y102" s="47" t="s">
        <v>36</v>
      </c>
      <c r="Z102" s="47" t="s">
        <v>221</v>
      </c>
      <c r="AA102" s="47" t="s">
        <v>222</v>
      </c>
      <c r="AB102" s="47" t="s">
        <v>36</v>
      </c>
      <c r="AC102" s="47" t="s">
        <v>223</v>
      </c>
      <c r="AD102" s="47" t="s">
        <v>224</v>
      </c>
      <c r="AE102" s="47" t="s">
        <v>225</v>
      </c>
      <c r="AF102" s="47" t="s">
        <v>36</v>
      </c>
      <c r="AG102" s="47" t="s">
        <v>36</v>
      </c>
      <c r="AH102" s="47" t="s">
        <v>36</v>
      </c>
      <c r="AI102" s="47" t="s">
        <v>226</v>
      </c>
      <c r="AJ102" s="48" t="s">
        <v>191</v>
      </c>
      <c r="AK102" s="47" t="s">
        <v>479</v>
      </c>
      <c r="AL102" s="47" t="s">
        <v>83</v>
      </c>
      <c r="AM102" s="48">
        <v>1</v>
      </c>
      <c r="AN102" s="47" t="s">
        <v>227</v>
      </c>
      <c r="AO102" s="47" t="s">
        <v>228</v>
      </c>
      <c r="AP102" s="47" t="s">
        <v>229</v>
      </c>
      <c r="AQ102" s="47" t="s">
        <v>480</v>
      </c>
      <c r="AR102" s="47" t="s">
        <v>157</v>
      </c>
      <c r="AS102" s="91">
        <f t="shared" si="3"/>
        <v>0</v>
      </c>
      <c r="AT102" s="91">
        <f t="shared" si="2"/>
        <v>1</v>
      </c>
    </row>
    <row r="103" spans="1:46" x14ac:dyDescent="0.15">
      <c r="A103" s="223">
        <v>101</v>
      </c>
      <c r="B103" s="48" t="s">
        <v>36</v>
      </c>
      <c r="C103" s="47" t="s">
        <v>212</v>
      </c>
      <c r="D103" s="47" t="s">
        <v>35</v>
      </c>
      <c r="E103" s="47" t="s">
        <v>471</v>
      </c>
      <c r="F103" s="47" t="s">
        <v>35</v>
      </c>
      <c r="G103" s="47" t="s">
        <v>188</v>
      </c>
      <c r="H103" s="47" t="s">
        <v>36</v>
      </c>
      <c r="I103" s="47" t="s">
        <v>189</v>
      </c>
      <c r="J103" s="47" t="s">
        <v>190</v>
      </c>
      <c r="K103" s="47" t="s">
        <v>191</v>
      </c>
      <c r="L103" s="47" t="s">
        <v>214</v>
      </c>
      <c r="M103" s="47" t="s">
        <v>215</v>
      </c>
      <c r="N103" s="47" t="s">
        <v>192</v>
      </c>
      <c r="O103" s="48" t="s">
        <v>193</v>
      </c>
      <c r="P103" s="47" t="s">
        <v>191</v>
      </c>
      <c r="Q103" s="47" t="s">
        <v>216</v>
      </c>
      <c r="R103" s="47" t="s">
        <v>217</v>
      </c>
      <c r="S103" s="48" t="s">
        <v>218</v>
      </c>
      <c r="T103" s="47" t="s">
        <v>194</v>
      </c>
      <c r="U103" s="47" t="s">
        <v>219</v>
      </c>
      <c r="V103" s="48" t="s">
        <v>191</v>
      </c>
      <c r="W103" s="48" t="s">
        <v>191</v>
      </c>
      <c r="X103" s="47" t="s">
        <v>220</v>
      </c>
      <c r="Y103" s="47" t="s">
        <v>36</v>
      </c>
      <c r="Z103" s="47" t="s">
        <v>221</v>
      </c>
      <c r="AA103" s="47" t="s">
        <v>222</v>
      </c>
      <c r="AB103" s="47" t="s">
        <v>36</v>
      </c>
      <c r="AC103" s="47" t="s">
        <v>223</v>
      </c>
      <c r="AD103" s="47" t="s">
        <v>224</v>
      </c>
      <c r="AE103" s="47" t="s">
        <v>225</v>
      </c>
      <c r="AF103" s="47" t="s">
        <v>36</v>
      </c>
      <c r="AG103" s="47" t="s">
        <v>36</v>
      </c>
      <c r="AH103" s="47" t="s">
        <v>36</v>
      </c>
      <c r="AI103" s="47" t="s">
        <v>226</v>
      </c>
      <c r="AJ103" s="48" t="s">
        <v>191</v>
      </c>
      <c r="AK103" s="47" t="s">
        <v>439</v>
      </c>
      <c r="AL103" s="47" t="s">
        <v>83</v>
      </c>
      <c r="AM103" s="48">
        <v>3</v>
      </c>
      <c r="AN103" s="47" t="s">
        <v>227</v>
      </c>
      <c r="AO103" s="47" t="s">
        <v>228</v>
      </c>
      <c r="AP103" s="47" t="s">
        <v>229</v>
      </c>
      <c r="AQ103" s="47" t="s">
        <v>472</v>
      </c>
      <c r="AR103" s="47" t="s">
        <v>157</v>
      </c>
      <c r="AS103" s="91">
        <f t="shared" si="3"/>
        <v>0</v>
      </c>
      <c r="AT103" s="91">
        <f t="shared" si="2"/>
        <v>1</v>
      </c>
    </row>
    <row r="104" spans="1:46" x14ac:dyDescent="0.15">
      <c r="A104" s="223">
        <v>102</v>
      </c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7"/>
      <c r="AN104" s="226"/>
      <c r="AO104" s="226"/>
      <c r="AP104" s="228"/>
      <c r="AQ104" s="226"/>
      <c r="AR104" s="226"/>
      <c r="AS104" s="91">
        <f t="shared" si="3"/>
        <v>1</v>
      </c>
      <c r="AT104" s="91">
        <f t="shared" si="2"/>
        <v>0</v>
      </c>
    </row>
    <row r="105" spans="1:46" x14ac:dyDescent="0.15">
      <c r="A105" s="223">
        <v>103</v>
      </c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7"/>
      <c r="AN105" s="226"/>
      <c r="AO105" s="226"/>
      <c r="AP105" s="228"/>
      <c r="AQ105" s="226"/>
      <c r="AR105" s="226"/>
      <c r="AS105" s="91">
        <f t="shared" si="3"/>
        <v>0</v>
      </c>
      <c r="AT105" s="91">
        <f t="shared" si="2"/>
        <v>0</v>
      </c>
    </row>
    <row r="106" spans="1:46" x14ac:dyDescent="0.15">
      <c r="A106" s="223">
        <v>104</v>
      </c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7"/>
      <c r="AN106" s="226"/>
      <c r="AO106" s="226"/>
      <c r="AP106" s="228"/>
      <c r="AQ106" s="226"/>
      <c r="AR106" s="226"/>
      <c r="AS106" s="91">
        <f t="shared" si="3"/>
        <v>0</v>
      </c>
      <c r="AT106" s="91">
        <f t="shared" si="2"/>
        <v>0</v>
      </c>
    </row>
    <row r="107" spans="1:46" x14ac:dyDescent="0.15">
      <c r="A107" s="223">
        <v>105</v>
      </c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7"/>
      <c r="AN107" s="226"/>
      <c r="AO107" s="226"/>
      <c r="AP107" s="228"/>
      <c r="AQ107" s="226"/>
      <c r="AR107" s="226"/>
      <c r="AS107" s="91">
        <f t="shared" si="3"/>
        <v>0</v>
      </c>
      <c r="AT107" s="91">
        <f t="shared" si="2"/>
        <v>0</v>
      </c>
    </row>
    <row r="108" spans="1:46" x14ac:dyDescent="0.15">
      <c r="A108" s="223">
        <v>106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7"/>
      <c r="AN108" s="226"/>
      <c r="AO108" s="226"/>
      <c r="AP108" s="228"/>
      <c r="AQ108" s="226"/>
      <c r="AR108" s="226"/>
      <c r="AS108" s="91">
        <f t="shared" si="3"/>
        <v>0</v>
      </c>
      <c r="AT108" s="91">
        <f t="shared" si="2"/>
        <v>0</v>
      </c>
    </row>
    <row r="109" spans="1:46" x14ac:dyDescent="0.15">
      <c r="A109" s="223">
        <v>107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7"/>
      <c r="AN109" s="226"/>
      <c r="AO109" s="226"/>
      <c r="AP109" s="228"/>
      <c r="AQ109" s="226"/>
      <c r="AR109" s="226"/>
      <c r="AS109" s="91">
        <f t="shared" si="3"/>
        <v>0</v>
      </c>
      <c r="AT109" s="91">
        <f t="shared" si="2"/>
        <v>0</v>
      </c>
    </row>
    <row r="110" spans="1:46" x14ac:dyDescent="0.15">
      <c r="A110" s="223">
        <v>108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7"/>
      <c r="AN110" s="226"/>
      <c r="AO110" s="226"/>
      <c r="AP110" s="228"/>
      <c r="AQ110" s="226"/>
      <c r="AR110" s="226"/>
      <c r="AS110" s="91">
        <f t="shared" si="3"/>
        <v>0</v>
      </c>
      <c r="AT110" s="91">
        <f t="shared" si="2"/>
        <v>0</v>
      </c>
    </row>
    <row r="111" spans="1:46" x14ac:dyDescent="0.15">
      <c r="A111" s="223">
        <v>109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7"/>
      <c r="AN111" s="226"/>
      <c r="AO111" s="226"/>
      <c r="AP111" s="228"/>
      <c r="AQ111" s="226"/>
      <c r="AR111" s="226"/>
      <c r="AS111" s="91">
        <f t="shared" si="3"/>
        <v>0</v>
      </c>
      <c r="AT111" s="91">
        <f t="shared" si="2"/>
        <v>0</v>
      </c>
    </row>
    <row r="112" spans="1:46" x14ac:dyDescent="0.15">
      <c r="A112" s="223">
        <v>110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7"/>
      <c r="AN112" s="226"/>
      <c r="AO112" s="226"/>
      <c r="AP112" s="228"/>
      <c r="AQ112" s="226"/>
      <c r="AR112" s="226"/>
      <c r="AS112" s="91">
        <f t="shared" si="3"/>
        <v>0</v>
      </c>
      <c r="AT112" s="91">
        <f t="shared" si="2"/>
        <v>0</v>
      </c>
    </row>
    <row r="113" spans="1:46" x14ac:dyDescent="0.15">
      <c r="A113" s="223">
        <v>111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7"/>
      <c r="AN113" s="226"/>
      <c r="AO113" s="226"/>
      <c r="AP113" s="228"/>
      <c r="AQ113" s="226"/>
      <c r="AR113" s="226"/>
      <c r="AS113" s="91">
        <f t="shared" si="3"/>
        <v>0</v>
      </c>
      <c r="AT113" s="91">
        <f t="shared" si="2"/>
        <v>0</v>
      </c>
    </row>
    <row r="114" spans="1:46" x14ac:dyDescent="0.15">
      <c r="A114" s="223">
        <v>112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7"/>
      <c r="AN114" s="226"/>
      <c r="AO114" s="226"/>
      <c r="AP114" s="228"/>
      <c r="AQ114" s="226"/>
      <c r="AR114" s="226"/>
      <c r="AS114" s="91">
        <f t="shared" si="3"/>
        <v>0</v>
      </c>
      <c r="AT114" s="91">
        <f t="shared" si="2"/>
        <v>0</v>
      </c>
    </row>
    <row r="115" spans="1:46" x14ac:dyDescent="0.15">
      <c r="A115" s="223">
        <v>113</v>
      </c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7"/>
      <c r="AN115" s="226"/>
      <c r="AO115" s="226"/>
      <c r="AP115" s="228"/>
      <c r="AQ115" s="226"/>
      <c r="AR115" s="226"/>
      <c r="AS115" s="91">
        <f t="shared" si="3"/>
        <v>0</v>
      </c>
      <c r="AT115" s="91">
        <f t="shared" si="2"/>
        <v>0</v>
      </c>
    </row>
    <row r="116" spans="1:46" x14ac:dyDescent="0.15">
      <c r="A116" s="223">
        <v>114</v>
      </c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7"/>
      <c r="AN116" s="226"/>
      <c r="AO116" s="226"/>
      <c r="AP116" s="228"/>
      <c r="AQ116" s="226"/>
      <c r="AR116" s="226"/>
      <c r="AS116" s="91">
        <f t="shared" si="3"/>
        <v>0</v>
      </c>
      <c r="AT116" s="91">
        <f t="shared" si="2"/>
        <v>0</v>
      </c>
    </row>
    <row r="117" spans="1:46" x14ac:dyDescent="0.15">
      <c r="A117" s="223">
        <v>115</v>
      </c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7"/>
      <c r="AN117" s="226"/>
      <c r="AO117" s="226"/>
      <c r="AP117" s="228"/>
      <c r="AQ117" s="226"/>
      <c r="AR117" s="226"/>
      <c r="AS117" s="91">
        <f t="shared" si="3"/>
        <v>0</v>
      </c>
      <c r="AT117" s="91">
        <f t="shared" si="2"/>
        <v>0</v>
      </c>
    </row>
    <row r="118" spans="1:46" x14ac:dyDescent="0.15">
      <c r="A118" s="223">
        <v>116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7"/>
      <c r="AN118" s="226"/>
      <c r="AO118" s="226"/>
      <c r="AP118" s="228"/>
      <c r="AQ118" s="226"/>
      <c r="AR118" s="226"/>
      <c r="AS118" s="91">
        <f t="shared" si="3"/>
        <v>0</v>
      </c>
      <c r="AT118" s="91">
        <f t="shared" si="2"/>
        <v>0</v>
      </c>
    </row>
    <row r="119" spans="1:46" x14ac:dyDescent="0.15">
      <c r="A119" s="223">
        <v>117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7"/>
      <c r="AN119" s="226"/>
      <c r="AO119" s="226"/>
      <c r="AP119" s="228"/>
      <c r="AQ119" s="226"/>
      <c r="AR119" s="226"/>
      <c r="AS119" s="91">
        <f t="shared" si="3"/>
        <v>0</v>
      </c>
      <c r="AT119" s="91">
        <f t="shared" si="2"/>
        <v>0</v>
      </c>
    </row>
    <row r="120" spans="1:46" x14ac:dyDescent="0.15">
      <c r="A120" s="223">
        <v>118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7"/>
      <c r="AN120" s="226"/>
      <c r="AO120" s="226"/>
      <c r="AP120" s="228"/>
      <c r="AQ120" s="226"/>
      <c r="AR120" s="226"/>
      <c r="AS120" s="91">
        <f t="shared" si="3"/>
        <v>0</v>
      </c>
      <c r="AT120" s="91">
        <f t="shared" si="2"/>
        <v>0</v>
      </c>
    </row>
    <row r="121" spans="1:46" x14ac:dyDescent="0.15">
      <c r="A121" s="223">
        <v>119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7"/>
      <c r="AN121" s="226"/>
      <c r="AO121" s="226"/>
      <c r="AP121" s="228"/>
      <c r="AQ121" s="226"/>
      <c r="AR121" s="226"/>
      <c r="AS121" s="91">
        <f t="shared" si="3"/>
        <v>0</v>
      </c>
      <c r="AT121" s="91">
        <f t="shared" si="2"/>
        <v>0</v>
      </c>
    </row>
    <row r="122" spans="1:46" x14ac:dyDescent="0.15">
      <c r="A122" s="223">
        <v>120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7"/>
      <c r="AN122" s="226"/>
      <c r="AO122" s="226"/>
      <c r="AP122" s="228"/>
      <c r="AQ122" s="226"/>
      <c r="AR122" s="226"/>
      <c r="AS122" s="91">
        <f t="shared" si="3"/>
        <v>0</v>
      </c>
      <c r="AT122" s="91">
        <f t="shared" si="2"/>
        <v>0</v>
      </c>
    </row>
    <row r="123" spans="1:46" x14ac:dyDescent="0.15">
      <c r="A123" s="223">
        <v>121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7"/>
      <c r="AN123" s="226"/>
      <c r="AO123" s="226"/>
      <c r="AP123" s="228"/>
      <c r="AQ123" s="226"/>
      <c r="AR123" s="226"/>
      <c r="AS123" s="91">
        <f t="shared" si="3"/>
        <v>0</v>
      </c>
      <c r="AT123" s="91">
        <f t="shared" si="2"/>
        <v>0</v>
      </c>
    </row>
    <row r="124" spans="1:46" x14ac:dyDescent="0.15">
      <c r="A124" s="223">
        <v>122</v>
      </c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7"/>
      <c r="AN124" s="226"/>
      <c r="AO124" s="226"/>
      <c r="AP124" s="228"/>
      <c r="AQ124" s="226"/>
      <c r="AR124" s="226"/>
      <c r="AS124" s="91">
        <f t="shared" si="3"/>
        <v>0</v>
      </c>
      <c r="AT124" s="91">
        <f t="shared" si="2"/>
        <v>0</v>
      </c>
    </row>
    <row r="125" spans="1:46" x14ac:dyDescent="0.15">
      <c r="A125" s="223">
        <v>123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7"/>
      <c r="AN125" s="226"/>
      <c r="AO125" s="226"/>
      <c r="AP125" s="228"/>
      <c r="AQ125" s="226"/>
      <c r="AR125" s="226"/>
      <c r="AS125" s="91">
        <f t="shared" si="3"/>
        <v>0</v>
      </c>
      <c r="AT125" s="91">
        <f t="shared" si="2"/>
        <v>0</v>
      </c>
    </row>
    <row r="126" spans="1:46" x14ac:dyDescent="0.15">
      <c r="A126" s="223">
        <v>124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7"/>
      <c r="AN126" s="226"/>
      <c r="AO126" s="226"/>
      <c r="AP126" s="228"/>
      <c r="AQ126" s="226"/>
      <c r="AR126" s="226"/>
      <c r="AS126" s="91">
        <f t="shared" si="3"/>
        <v>0</v>
      </c>
      <c r="AT126" s="91">
        <f t="shared" si="2"/>
        <v>0</v>
      </c>
    </row>
    <row r="127" spans="1:46" x14ac:dyDescent="0.15">
      <c r="A127" s="223">
        <v>125</v>
      </c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7"/>
      <c r="AN127" s="226"/>
      <c r="AO127" s="226"/>
      <c r="AP127" s="228"/>
      <c r="AQ127" s="226"/>
      <c r="AR127" s="226"/>
      <c r="AS127" s="91">
        <f t="shared" si="3"/>
        <v>0</v>
      </c>
      <c r="AT127" s="91">
        <f t="shared" si="2"/>
        <v>0</v>
      </c>
    </row>
    <row r="128" spans="1:46" x14ac:dyDescent="0.15">
      <c r="A128" s="223">
        <v>126</v>
      </c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7"/>
      <c r="AN128" s="226"/>
      <c r="AO128" s="226"/>
      <c r="AP128" s="228"/>
      <c r="AQ128" s="226"/>
      <c r="AR128" s="226"/>
      <c r="AS128" s="91">
        <f t="shared" si="3"/>
        <v>0</v>
      </c>
      <c r="AT128" s="91">
        <f t="shared" si="2"/>
        <v>0</v>
      </c>
    </row>
    <row r="129" spans="1:46" x14ac:dyDescent="0.15">
      <c r="A129" s="223">
        <v>127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7"/>
      <c r="AN129" s="226"/>
      <c r="AO129" s="226"/>
      <c r="AP129" s="228"/>
      <c r="AQ129" s="226"/>
      <c r="AR129" s="226"/>
      <c r="AS129" s="91">
        <f t="shared" si="3"/>
        <v>0</v>
      </c>
      <c r="AT129" s="91">
        <f t="shared" si="2"/>
        <v>0</v>
      </c>
    </row>
    <row r="130" spans="1:46" x14ac:dyDescent="0.15">
      <c r="A130" s="223">
        <v>128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7"/>
      <c r="AN130" s="226"/>
      <c r="AO130" s="226"/>
      <c r="AP130" s="228"/>
      <c r="AQ130" s="226"/>
      <c r="AR130" s="226"/>
      <c r="AS130" s="91">
        <f t="shared" si="3"/>
        <v>0</v>
      </c>
      <c r="AT130" s="91">
        <f t="shared" si="2"/>
        <v>0</v>
      </c>
    </row>
    <row r="131" spans="1:46" x14ac:dyDescent="0.15">
      <c r="A131" s="223">
        <v>129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7"/>
      <c r="AN131" s="226"/>
      <c r="AO131" s="226"/>
      <c r="AP131" s="228"/>
      <c r="AQ131" s="226"/>
      <c r="AR131" s="226"/>
      <c r="AS131" s="91">
        <f t="shared" si="3"/>
        <v>0</v>
      </c>
      <c r="AT131" s="91">
        <f t="shared" ref="AT131:AT194" si="4">IF(AK131="",0,1)</f>
        <v>0</v>
      </c>
    </row>
    <row r="132" spans="1:46" x14ac:dyDescent="0.15">
      <c r="A132" s="223">
        <v>130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7"/>
      <c r="AN132" s="226"/>
      <c r="AO132" s="226"/>
      <c r="AP132" s="228"/>
      <c r="AQ132" s="226"/>
      <c r="AR132" s="226"/>
      <c r="AS132" s="91">
        <f t="shared" ref="AS132:AS195" si="5">IF(AP131=AP132,0,1)</f>
        <v>0</v>
      </c>
      <c r="AT132" s="91">
        <f t="shared" si="4"/>
        <v>0</v>
      </c>
    </row>
    <row r="133" spans="1:46" x14ac:dyDescent="0.15">
      <c r="A133" s="223">
        <v>131</v>
      </c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7"/>
      <c r="AN133" s="226"/>
      <c r="AO133" s="226"/>
      <c r="AP133" s="228"/>
      <c r="AQ133" s="226"/>
      <c r="AR133" s="226"/>
      <c r="AS133" s="91">
        <f t="shared" si="5"/>
        <v>0</v>
      </c>
      <c r="AT133" s="91">
        <f t="shared" si="4"/>
        <v>0</v>
      </c>
    </row>
    <row r="134" spans="1:46" x14ac:dyDescent="0.15">
      <c r="A134" s="223">
        <v>132</v>
      </c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7"/>
      <c r="AN134" s="226"/>
      <c r="AO134" s="226"/>
      <c r="AP134" s="228"/>
      <c r="AQ134" s="226"/>
      <c r="AR134" s="226"/>
      <c r="AS134" s="91">
        <f t="shared" si="5"/>
        <v>0</v>
      </c>
      <c r="AT134" s="91">
        <f t="shared" si="4"/>
        <v>0</v>
      </c>
    </row>
    <row r="135" spans="1:46" x14ac:dyDescent="0.15">
      <c r="A135" s="223">
        <v>133</v>
      </c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7"/>
      <c r="AN135" s="226"/>
      <c r="AO135" s="226"/>
      <c r="AP135" s="228"/>
      <c r="AQ135" s="226"/>
      <c r="AR135" s="226"/>
      <c r="AS135" s="91">
        <f t="shared" si="5"/>
        <v>0</v>
      </c>
      <c r="AT135" s="91">
        <f t="shared" si="4"/>
        <v>0</v>
      </c>
    </row>
    <row r="136" spans="1:46" x14ac:dyDescent="0.15">
      <c r="A136" s="223">
        <v>134</v>
      </c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7"/>
      <c r="AN136" s="226"/>
      <c r="AO136" s="226"/>
      <c r="AP136" s="228"/>
      <c r="AQ136" s="226"/>
      <c r="AR136" s="226"/>
      <c r="AS136" s="91">
        <f t="shared" si="5"/>
        <v>0</v>
      </c>
      <c r="AT136" s="91">
        <f t="shared" si="4"/>
        <v>0</v>
      </c>
    </row>
    <row r="137" spans="1:46" x14ac:dyDescent="0.15">
      <c r="A137" s="223">
        <v>135</v>
      </c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7"/>
      <c r="AN137" s="226"/>
      <c r="AO137" s="226"/>
      <c r="AP137" s="228"/>
      <c r="AQ137" s="226"/>
      <c r="AR137" s="226"/>
      <c r="AS137" s="91">
        <f t="shared" si="5"/>
        <v>0</v>
      </c>
      <c r="AT137" s="91">
        <f t="shared" si="4"/>
        <v>0</v>
      </c>
    </row>
    <row r="138" spans="1:46" x14ac:dyDescent="0.15">
      <c r="A138" s="223">
        <v>136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7"/>
      <c r="AN138" s="226"/>
      <c r="AO138" s="226"/>
      <c r="AP138" s="228"/>
      <c r="AQ138" s="226"/>
      <c r="AR138" s="226"/>
      <c r="AS138" s="91">
        <f t="shared" si="5"/>
        <v>0</v>
      </c>
      <c r="AT138" s="91">
        <f t="shared" si="4"/>
        <v>0</v>
      </c>
    </row>
    <row r="139" spans="1:46" x14ac:dyDescent="0.15">
      <c r="A139" s="223">
        <v>137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7"/>
      <c r="AN139" s="226"/>
      <c r="AO139" s="226"/>
      <c r="AP139" s="228"/>
      <c r="AQ139" s="226"/>
      <c r="AR139" s="226"/>
      <c r="AS139" s="91">
        <f t="shared" si="5"/>
        <v>0</v>
      </c>
      <c r="AT139" s="91">
        <f t="shared" si="4"/>
        <v>0</v>
      </c>
    </row>
    <row r="140" spans="1:46" x14ac:dyDescent="0.15">
      <c r="A140" s="223">
        <v>138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7"/>
      <c r="AN140" s="226"/>
      <c r="AO140" s="226"/>
      <c r="AP140" s="228"/>
      <c r="AQ140" s="226"/>
      <c r="AR140" s="226"/>
      <c r="AS140" s="91">
        <f t="shared" si="5"/>
        <v>0</v>
      </c>
      <c r="AT140" s="91">
        <f t="shared" si="4"/>
        <v>0</v>
      </c>
    </row>
    <row r="141" spans="1:46" x14ac:dyDescent="0.15">
      <c r="A141" s="223">
        <v>139</v>
      </c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7"/>
      <c r="AN141" s="226"/>
      <c r="AO141" s="226"/>
      <c r="AP141" s="228"/>
      <c r="AQ141" s="226"/>
      <c r="AR141" s="226"/>
      <c r="AS141" s="91">
        <f t="shared" si="5"/>
        <v>0</v>
      </c>
      <c r="AT141" s="91">
        <f t="shared" si="4"/>
        <v>0</v>
      </c>
    </row>
    <row r="142" spans="1:46" x14ac:dyDescent="0.15">
      <c r="A142" s="223">
        <v>140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7"/>
      <c r="AN142" s="226"/>
      <c r="AO142" s="226"/>
      <c r="AP142" s="228"/>
      <c r="AQ142" s="226"/>
      <c r="AR142" s="226"/>
      <c r="AS142" s="91">
        <f t="shared" si="5"/>
        <v>0</v>
      </c>
      <c r="AT142" s="91">
        <f t="shared" si="4"/>
        <v>0</v>
      </c>
    </row>
    <row r="143" spans="1:46" x14ac:dyDescent="0.15">
      <c r="A143" s="223">
        <v>141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7"/>
      <c r="AN143" s="226"/>
      <c r="AO143" s="226"/>
      <c r="AP143" s="228"/>
      <c r="AQ143" s="226"/>
      <c r="AR143" s="226"/>
      <c r="AS143" s="91">
        <f t="shared" si="5"/>
        <v>0</v>
      </c>
      <c r="AT143" s="91">
        <f t="shared" si="4"/>
        <v>0</v>
      </c>
    </row>
    <row r="144" spans="1:46" x14ac:dyDescent="0.15">
      <c r="A144" s="223">
        <v>142</v>
      </c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7"/>
      <c r="AN144" s="226"/>
      <c r="AO144" s="226"/>
      <c r="AP144" s="228"/>
      <c r="AQ144" s="226"/>
      <c r="AR144" s="226"/>
      <c r="AS144" s="91">
        <f t="shared" si="5"/>
        <v>0</v>
      </c>
      <c r="AT144" s="91">
        <f t="shared" si="4"/>
        <v>0</v>
      </c>
    </row>
    <row r="145" spans="1:46" x14ac:dyDescent="0.15">
      <c r="A145" s="223">
        <v>143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7"/>
      <c r="AN145" s="226"/>
      <c r="AO145" s="226"/>
      <c r="AP145" s="228"/>
      <c r="AQ145" s="226"/>
      <c r="AR145" s="226"/>
      <c r="AS145" s="91">
        <f t="shared" si="5"/>
        <v>0</v>
      </c>
      <c r="AT145" s="91">
        <f t="shared" si="4"/>
        <v>0</v>
      </c>
    </row>
    <row r="146" spans="1:46" x14ac:dyDescent="0.15">
      <c r="A146" s="223">
        <v>144</v>
      </c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7"/>
      <c r="AN146" s="226"/>
      <c r="AO146" s="226"/>
      <c r="AP146" s="228"/>
      <c r="AQ146" s="226"/>
      <c r="AR146" s="226"/>
      <c r="AS146" s="91">
        <f t="shared" si="5"/>
        <v>0</v>
      </c>
      <c r="AT146" s="91">
        <f t="shared" si="4"/>
        <v>0</v>
      </c>
    </row>
    <row r="147" spans="1:46" x14ac:dyDescent="0.15">
      <c r="A147" s="223">
        <v>145</v>
      </c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7"/>
      <c r="AN147" s="226"/>
      <c r="AO147" s="226"/>
      <c r="AP147" s="228"/>
      <c r="AQ147" s="226"/>
      <c r="AR147" s="226"/>
      <c r="AS147" s="91">
        <f t="shared" si="5"/>
        <v>0</v>
      </c>
      <c r="AT147" s="91">
        <f t="shared" si="4"/>
        <v>0</v>
      </c>
    </row>
    <row r="148" spans="1:46" x14ac:dyDescent="0.15">
      <c r="A148" s="223">
        <v>146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7"/>
      <c r="AN148" s="226"/>
      <c r="AO148" s="226"/>
      <c r="AP148" s="228"/>
      <c r="AQ148" s="226"/>
      <c r="AR148" s="226"/>
      <c r="AS148" s="91">
        <f t="shared" si="5"/>
        <v>0</v>
      </c>
      <c r="AT148" s="91">
        <f t="shared" si="4"/>
        <v>0</v>
      </c>
    </row>
    <row r="149" spans="1:46" x14ac:dyDescent="0.15">
      <c r="A149" s="223">
        <v>147</v>
      </c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7"/>
      <c r="AN149" s="226"/>
      <c r="AO149" s="226"/>
      <c r="AP149" s="228"/>
      <c r="AQ149" s="226"/>
      <c r="AR149" s="226"/>
      <c r="AS149" s="91">
        <f t="shared" si="5"/>
        <v>0</v>
      </c>
      <c r="AT149" s="91">
        <f t="shared" si="4"/>
        <v>0</v>
      </c>
    </row>
    <row r="150" spans="1:46" x14ac:dyDescent="0.15">
      <c r="A150" s="223">
        <v>148</v>
      </c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7"/>
      <c r="AN150" s="226"/>
      <c r="AO150" s="226"/>
      <c r="AP150" s="228"/>
      <c r="AQ150" s="226"/>
      <c r="AR150" s="226"/>
      <c r="AS150" s="91">
        <f t="shared" si="5"/>
        <v>0</v>
      </c>
      <c r="AT150" s="91">
        <f t="shared" si="4"/>
        <v>0</v>
      </c>
    </row>
    <row r="151" spans="1:46" x14ac:dyDescent="0.15">
      <c r="A151" s="223">
        <v>149</v>
      </c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7"/>
      <c r="AN151" s="226"/>
      <c r="AO151" s="226"/>
      <c r="AP151" s="228"/>
      <c r="AQ151" s="226"/>
      <c r="AR151" s="226"/>
      <c r="AS151" s="91">
        <f t="shared" si="5"/>
        <v>0</v>
      </c>
      <c r="AT151" s="91">
        <f t="shared" si="4"/>
        <v>0</v>
      </c>
    </row>
    <row r="152" spans="1:46" x14ac:dyDescent="0.15">
      <c r="A152" s="223">
        <v>150</v>
      </c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7"/>
      <c r="AN152" s="226"/>
      <c r="AO152" s="226"/>
      <c r="AP152" s="228"/>
      <c r="AQ152" s="226"/>
      <c r="AR152" s="226"/>
      <c r="AS152" s="91">
        <f t="shared" si="5"/>
        <v>0</v>
      </c>
      <c r="AT152" s="91">
        <f t="shared" si="4"/>
        <v>0</v>
      </c>
    </row>
    <row r="153" spans="1:46" x14ac:dyDescent="0.15">
      <c r="A153" s="223">
        <v>151</v>
      </c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7"/>
      <c r="AN153" s="226"/>
      <c r="AO153" s="226"/>
      <c r="AP153" s="228"/>
      <c r="AQ153" s="226"/>
      <c r="AR153" s="226"/>
      <c r="AS153" s="91">
        <f t="shared" si="5"/>
        <v>0</v>
      </c>
      <c r="AT153" s="91">
        <f t="shared" si="4"/>
        <v>0</v>
      </c>
    </row>
    <row r="154" spans="1:46" x14ac:dyDescent="0.15">
      <c r="A154" s="223">
        <v>152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7"/>
      <c r="AN154" s="226"/>
      <c r="AO154" s="226"/>
      <c r="AP154" s="228"/>
      <c r="AQ154" s="226"/>
      <c r="AR154" s="226"/>
      <c r="AS154" s="91">
        <f t="shared" si="5"/>
        <v>0</v>
      </c>
      <c r="AT154" s="91">
        <f t="shared" si="4"/>
        <v>0</v>
      </c>
    </row>
    <row r="155" spans="1:46" x14ac:dyDescent="0.15">
      <c r="A155" s="223">
        <v>153</v>
      </c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7"/>
      <c r="AN155" s="226"/>
      <c r="AO155" s="226"/>
      <c r="AP155" s="228"/>
      <c r="AQ155" s="226"/>
      <c r="AR155" s="226"/>
      <c r="AS155" s="91">
        <f t="shared" si="5"/>
        <v>0</v>
      </c>
      <c r="AT155" s="91">
        <f t="shared" si="4"/>
        <v>0</v>
      </c>
    </row>
    <row r="156" spans="1:46" x14ac:dyDescent="0.15">
      <c r="A156" s="223">
        <v>154</v>
      </c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7"/>
      <c r="AN156" s="226"/>
      <c r="AO156" s="226"/>
      <c r="AP156" s="228"/>
      <c r="AQ156" s="226"/>
      <c r="AR156" s="226"/>
      <c r="AS156" s="91">
        <f t="shared" si="5"/>
        <v>0</v>
      </c>
      <c r="AT156" s="91">
        <f t="shared" si="4"/>
        <v>0</v>
      </c>
    </row>
    <row r="157" spans="1:46" x14ac:dyDescent="0.15">
      <c r="A157" s="223">
        <v>155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7"/>
      <c r="AN157" s="226"/>
      <c r="AO157" s="226"/>
      <c r="AP157" s="228"/>
      <c r="AQ157" s="226"/>
      <c r="AR157" s="226"/>
      <c r="AS157" s="91">
        <f t="shared" si="5"/>
        <v>0</v>
      </c>
      <c r="AT157" s="91">
        <f t="shared" si="4"/>
        <v>0</v>
      </c>
    </row>
    <row r="158" spans="1:46" x14ac:dyDescent="0.15">
      <c r="A158" s="223">
        <v>156</v>
      </c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7"/>
      <c r="AN158" s="226"/>
      <c r="AO158" s="226"/>
      <c r="AP158" s="228"/>
      <c r="AQ158" s="226"/>
      <c r="AR158" s="226"/>
      <c r="AS158" s="91">
        <f t="shared" si="5"/>
        <v>0</v>
      </c>
      <c r="AT158" s="91">
        <f t="shared" si="4"/>
        <v>0</v>
      </c>
    </row>
    <row r="159" spans="1:46" x14ac:dyDescent="0.15">
      <c r="A159" s="223">
        <v>157</v>
      </c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7"/>
      <c r="AN159" s="226"/>
      <c r="AO159" s="226"/>
      <c r="AP159" s="228"/>
      <c r="AQ159" s="226"/>
      <c r="AR159" s="226"/>
      <c r="AS159" s="91">
        <f t="shared" si="5"/>
        <v>0</v>
      </c>
      <c r="AT159" s="91">
        <f t="shared" si="4"/>
        <v>0</v>
      </c>
    </row>
    <row r="160" spans="1:46" x14ac:dyDescent="0.15">
      <c r="A160" s="223">
        <v>158</v>
      </c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7"/>
      <c r="AN160" s="226"/>
      <c r="AO160" s="226"/>
      <c r="AP160" s="228"/>
      <c r="AQ160" s="226"/>
      <c r="AR160" s="226"/>
      <c r="AS160" s="91">
        <f t="shared" si="5"/>
        <v>0</v>
      </c>
      <c r="AT160" s="91">
        <f t="shared" si="4"/>
        <v>0</v>
      </c>
    </row>
    <row r="161" spans="1:46" x14ac:dyDescent="0.15">
      <c r="A161" s="223">
        <v>159</v>
      </c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7"/>
      <c r="AN161" s="226"/>
      <c r="AO161" s="226"/>
      <c r="AP161" s="228"/>
      <c r="AQ161" s="226"/>
      <c r="AR161" s="226"/>
      <c r="AS161" s="91">
        <f t="shared" si="5"/>
        <v>0</v>
      </c>
      <c r="AT161" s="91">
        <f t="shared" si="4"/>
        <v>0</v>
      </c>
    </row>
    <row r="162" spans="1:46" x14ac:dyDescent="0.15">
      <c r="A162" s="223">
        <v>160</v>
      </c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7"/>
      <c r="AN162" s="226"/>
      <c r="AO162" s="226"/>
      <c r="AP162" s="228"/>
      <c r="AQ162" s="226"/>
      <c r="AR162" s="226"/>
      <c r="AS162" s="91">
        <f t="shared" si="5"/>
        <v>0</v>
      </c>
      <c r="AT162" s="91">
        <f t="shared" si="4"/>
        <v>0</v>
      </c>
    </row>
    <row r="163" spans="1:46" x14ac:dyDescent="0.15">
      <c r="A163" s="223">
        <v>161</v>
      </c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7"/>
      <c r="AN163" s="226"/>
      <c r="AO163" s="226"/>
      <c r="AP163" s="228"/>
      <c r="AQ163" s="226"/>
      <c r="AR163" s="226"/>
      <c r="AS163" s="91">
        <f t="shared" si="5"/>
        <v>0</v>
      </c>
      <c r="AT163" s="91">
        <f t="shared" si="4"/>
        <v>0</v>
      </c>
    </row>
    <row r="164" spans="1:46" x14ac:dyDescent="0.15">
      <c r="A164" s="223">
        <v>162</v>
      </c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7"/>
      <c r="AN164" s="226"/>
      <c r="AO164" s="226"/>
      <c r="AP164" s="228"/>
      <c r="AQ164" s="226"/>
      <c r="AR164" s="226"/>
      <c r="AS164" s="91">
        <f t="shared" si="5"/>
        <v>0</v>
      </c>
      <c r="AT164" s="91">
        <f t="shared" si="4"/>
        <v>0</v>
      </c>
    </row>
    <row r="165" spans="1:46" x14ac:dyDescent="0.15">
      <c r="A165" s="223">
        <v>163</v>
      </c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7"/>
      <c r="AN165" s="226"/>
      <c r="AO165" s="226"/>
      <c r="AP165" s="228"/>
      <c r="AQ165" s="226"/>
      <c r="AR165" s="226"/>
      <c r="AS165" s="91">
        <f t="shared" si="5"/>
        <v>0</v>
      </c>
      <c r="AT165" s="91">
        <f t="shared" si="4"/>
        <v>0</v>
      </c>
    </row>
    <row r="166" spans="1:46" x14ac:dyDescent="0.15">
      <c r="A166" s="223">
        <v>164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7"/>
      <c r="AN166" s="226"/>
      <c r="AO166" s="226"/>
      <c r="AP166" s="228"/>
      <c r="AQ166" s="226"/>
      <c r="AR166" s="226"/>
      <c r="AS166" s="91">
        <f t="shared" si="5"/>
        <v>0</v>
      </c>
      <c r="AT166" s="91">
        <f t="shared" si="4"/>
        <v>0</v>
      </c>
    </row>
    <row r="167" spans="1:46" x14ac:dyDescent="0.15">
      <c r="A167" s="223">
        <v>165</v>
      </c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7"/>
      <c r="AN167" s="226"/>
      <c r="AO167" s="226"/>
      <c r="AP167" s="228"/>
      <c r="AQ167" s="226"/>
      <c r="AR167" s="226"/>
      <c r="AS167" s="91">
        <f t="shared" si="5"/>
        <v>0</v>
      </c>
      <c r="AT167" s="91">
        <f t="shared" si="4"/>
        <v>0</v>
      </c>
    </row>
    <row r="168" spans="1:46" x14ac:dyDescent="0.15">
      <c r="A168" s="223">
        <v>166</v>
      </c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7"/>
      <c r="AN168" s="226"/>
      <c r="AO168" s="226"/>
      <c r="AP168" s="228"/>
      <c r="AQ168" s="226"/>
      <c r="AR168" s="226"/>
      <c r="AS168" s="91">
        <f t="shared" si="5"/>
        <v>0</v>
      </c>
      <c r="AT168" s="91">
        <f t="shared" si="4"/>
        <v>0</v>
      </c>
    </row>
    <row r="169" spans="1:46" x14ac:dyDescent="0.15">
      <c r="A169" s="223">
        <v>167</v>
      </c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7"/>
      <c r="AN169" s="226"/>
      <c r="AO169" s="226"/>
      <c r="AP169" s="228"/>
      <c r="AQ169" s="226"/>
      <c r="AR169" s="226"/>
      <c r="AS169" s="91">
        <f t="shared" si="5"/>
        <v>0</v>
      </c>
      <c r="AT169" s="91">
        <f t="shared" si="4"/>
        <v>0</v>
      </c>
    </row>
    <row r="170" spans="1:46" x14ac:dyDescent="0.15">
      <c r="A170" s="223">
        <v>168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7"/>
      <c r="AN170" s="226"/>
      <c r="AO170" s="226"/>
      <c r="AP170" s="228"/>
      <c r="AQ170" s="226"/>
      <c r="AR170" s="226"/>
      <c r="AS170" s="91">
        <f t="shared" si="5"/>
        <v>0</v>
      </c>
      <c r="AT170" s="91">
        <f t="shared" si="4"/>
        <v>0</v>
      </c>
    </row>
    <row r="171" spans="1:46" x14ac:dyDescent="0.15">
      <c r="A171" s="223">
        <v>169</v>
      </c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7"/>
      <c r="AN171" s="226"/>
      <c r="AO171" s="226"/>
      <c r="AP171" s="228"/>
      <c r="AQ171" s="226"/>
      <c r="AR171" s="226"/>
      <c r="AS171" s="91">
        <f t="shared" si="5"/>
        <v>0</v>
      </c>
      <c r="AT171" s="91">
        <f t="shared" si="4"/>
        <v>0</v>
      </c>
    </row>
    <row r="172" spans="1:46" x14ac:dyDescent="0.15">
      <c r="A172" s="223">
        <v>170</v>
      </c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7"/>
      <c r="AN172" s="226"/>
      <c r="AO172" s="226"/>
      <c r="AP172" s="228"/>
      <c r="AQ172" s="226"/>
      <c r="AR172" s="226"/>
      <c r="AS172" s="91">
        <f t="shared" si="5"/>
        <v>0</v>
      </c>
      <c r="AT172" s="91">
        <f t="shared" si="4"/>
        <v>0</v>
      </c>
    </row>
    <row r="173" spans="1:46" x14ac:dyDescent="0.15">
      <c r="A173" s="223">
        <v>171</v>
      </c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7"/>
      <c r="AN173" s="226"/>
      <c r="AO173" s="226"/>
      <c r="AP173" s="228"/>
      <c r="AQ173" s="226"/>
      <c r="AR173" s="226"/>
      <c r="AS173" s="91">
        <f t="shared" si="5"/>
        <v>0</v>
      </c>
      <c r="AT173" s="91">
        <f t="shared" si="4"/>
        <v>0</v>
      </c>
    </row>
    <row r="174" spans="1:46" x14ac:dyDescent="0.15">
      <c r="A174" s="223">
        <v>172</v>
      </c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7"/>
      <c r="AN174" s="226"/>
      <c r="AO174" s="226"/>
      <c r="AP174" s="228"/>
      <c r="AQ174" s="226"/>
      <c r="AR174" s="226"/>
      <c r="AS174" s="91">
        <f t="shared" si="5"/>
        <v>0</v>
      </c>
      <c r="AT174" s="91">
        <f t="shared" si="4"/>
        <v>0</v>
      </c>
    </row>
    <row r="175" spans="1:46" x14ac:dyDescent="0.15">
      <c r="A175" s="223">
        <v>173</v>
      </c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7"/>
      <c r="AN175" s="226"/>
      <c r="AO175" s="226"/>
      <c r="AP175" s="228"/>
      <c r="AQ175" s="226"/>
      <c r="AR175" s="226"/>
      <c r="AS175" s="91">
        <f t="shared" si="5"/>
        <v>0</v>
      </c>
      <c r="AT175" s="91">
        <f t="shared" si="4"/>
        <v>0</v>
      </c>
    </row>
    <row r="176" spans="1:46" x14ac:dyDescent="0.15">
      <c r="A176" s="223">
        <v>174</v>
      </c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7"/>
      <c r="AN176" s="226"/>
      <c r="AO176" s="226"/>
      <c r="AP176" s="228"/>
      <c r="AQ176" s="226"/>
      <c r="AR176" s="226"/>
      <c r="AS176" s="91">
        <f t="shared" si="5"/>
        <v>0</v>
      </c>
      <c r="AT176" s="91">
        <f t="shared" si="4"/>
        <v>0</v>
      </c>
    </row>
    <row r="177" spans="1:46" x14ac:dyDescent="0.15">
      <c r="A177" s="223">
        <v>175</v>
      </c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7"/>
      <c r="AN177" s="226"/>
      <c r="AO177" s="226"/>
      <c r="AP177" s="228"/>
      <c r="AQ177" s="226"/>
      <c r="AR177" s="226"/>
      <c r="AS177" s="91">
        <f t="shared" si="5"/>
        <v>0</v>
      </c>
      <c r="AT177" s="91">
        <f t="shared" si="4"/>
        <v>0</v>
      </c>
    </row>
    <row r="178" spans="1:46" x14ac:dyDescent="0.15">
      <c r="A178" s="223">
        <v>176</v>
      </c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7"/>
      <c r="AN178" s="226"/>
      <c r="AO178" s="226"/>
      <c r="AP178" s="228"/>
      <c r="AQ178" s="226"/>
      <c r="AR178" s="226"/>
      <c r="AS178" s="91">
        <f t="shared" si="5"/>
        <v>0</v>
      </c>
      <c r="AT178" s="91">
        <f t="shared" si="4"/>
        <v>0</v>
      </c>
    </row>
    <row r="179" spans="1:46" x14ac:dyDescent="0.15">
      <c r="A179" s="223">
        <v>177</v>
      </c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7"/>
      <c r="AN179" s="226"/>
      <c r="AO179" s="226"/>
      <c r="AP179" s="228"/>
      <c r="AQ179" s="226"/>
      <c r="AR179" s="226"/>
      <c r="AS179" s="91">
        <f t="shared" si="5"/>
        <v>0</v>
      </c>
      <c r="AT179" s="91">
        <f t="shared" si="4"/>
        <v>0</v>
      </c>
    </row>
    <row r="180" spans="1:46" x14ac:dyDescent="0.15">
      <c r="A180" s="223">
        <v>178</v>
      </c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7"/>
      <c r="AN180" s="226"/>
      <c r="AO180" s="226"/>
      <c r="AP180" s="228"/>
      <c r="AQ180" s="226"/>
      <c r="AR180" s="226"/>
      <c r="AS180" s="91">
        <f t="shared" si="5"/>
        <v>0</v>
      </c>
      <c r="AT180" s="91">
        <f t="shared" si="4"/>
        <v>0</v>
      </c>
    </row>
    <row r="181" spans="1:46" x14ac:dyDescent="0.15">
      <c r="A181" s="223">
        <v>179</v>
      </c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7"/>
      <c r="AN181" s="226"/>
      <c r="AO181" s="226"/>
      <c r="AP181" s="228"/>
      <c r="AQ181" s="226"/>
      <c r="AR181" s="226"/>
      <c r="AS181" s="91">
        <f t="shared" si="5"/>
        <v>0</v>
      </c>
      <c r="AT181" s="91">
        <f t="shared" si="4"/>
        <v>0</v>
      </c>
    </row>
    <row r="182" spans="1:46" x14ac:dyDescent="0.15">
      <c r="A182" s="223">
        <v>180</v>
      </c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7"/>
      <c r="AN182" s="226"/>
      <c r="AO182" s="226"/>
      <c r="AP182" s="228"/>
      <c r="AQ182" s="226"/>
      <c r="AR182" s="226"/>
      <c r="AS182" s="91">
        <f t="shared" si="5"/>
        <v>0</v>
      </c>
      <c r="AT182" s="91">
        <f t="shared" si="4"/>
        <v>0</v>
      </c>
    </row>
    <row r="183" spans="1:46" x14ac:dyDescent="0.15">
      <c r="A183" s="223">
        <v>181</v>
      </c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7"/>
      <c r="AN183" s="226"/>
      <c r="AO183" s="226"/>
      <c r="AP183" s="228"/>
      <c r="AQ183" s="226"/>
      <c r="AR183" s="226"/>
      <c r="AS183" s="91">
        <f t="shared" si="5"/>
        <v>0</v>
      </c>
      <c r="AT183" s="91">
        <f t="shared" si="4"/>
        <v>0</v>
      </c>
    </row>
    <row r="184" spans="1:46" x14ac:dyDescent="0.15">
      <c r="A184" s="223">
        <v>182</v>
      </c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7"/>
      <c r="AN184" s="226"/>
      <c r="AO184" s="226"/>
      <c r="AP184" s="228"/>
      <c r="AQ184" s="226"/>
      <c r="AR184" s="226"/>
      <c r="AS184" s="91">
        <f t="shared" si="5"/>
        <v>0</v>
      </c>
      <c r="AT184" s="91">
        <f t="shared" si="4"/>
        <v>0</v>
      </c>
    </row>
    <row r="185" spans="1:46" x14ac:dyDescent="0.15">
      <c r="A185" s="223">
        <v>183</v>
      </c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7"/>
      <c r="AN185" s="226"/>
      <c r="AO185" s="226"/>
      <c r="AP185" s="228"/>
      <c r="AQ185" s="226"/>
      <c r="AR185" s="226"/>
      <c r="AS185" s="91">
        <f t="shared" si="5"/>
        <v>0</v>
      </c>
      <c r="AT185" s="91">
        <f t="shared" si="4"/>
        <v>0</v>
      </c>
    </row>
    <row r="186" spans="1:46" x14ac:dyDescent="0.15">
      <c r="A186" s="223">
        <v>184</v>
      </c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7"/>
      <c r="AN186" s="226"/>
      <c r="AO186" s="226"/>
      <c r="AP186" s="228"/>
      <c r="AQ186" s="226"/>
      <c r="AR186" s="226"/>
      <c r="AS186" s="91">
        <f t="shared" si="5"/>
        <v>0</v>
      </c>
      <c r="AT186" s="91">
        <f t="shared" si="4"/>
        <v>0</v>
      </c>
    </row>
    <row r="187" spans="1:46" x14ac:dyDescent="0.15">
      <c r="A187" s="223">
        <v>185</v>
      </c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7"/>
      <c r="AN187" s="226"/>
      <c r="AO187" s="226"/>
      <c r="AP187" s="228"/>
      <c r="AQ187" s="226"/>
      <c r="AR187" s="226"/>
      <c r="AS187" s="91">
        <f t="shared" si="5"/>
        <v>0</v>
      </c>
      <c r="AT187" s="91">
        <f t="shared" si="4"/>
        <v>0</v>
      </c>
    </row>
    <row r="188" spans="1:46" x14ac:dyDescent="0.15">
      <c r="A188" s="223">
        <v>186</v>
      </c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7"/>
      <c r="AN188" s="226"/>
      <c r="AO188" s="226"/>
      <c r="AP188" s="228"/>
      <c r="AQ188" s="226"/>
      <c r="AR188" s="226"/>
      <c r="AS188" s="91">
        <f t="shared" si="5"/>
        <v>0</v>
      </c>
      <c r="AT188" s="91">
        <f t="shared" si="4"/>
        <v>0</v>
      </c>
    </row>
    <row r="189" spans="1:46" x14ac:dyDescent="0.15">
      <c r="A189" s="223">
        <v>187</v>
      </c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7"/>
      <c r="AN189" s="226"/>
      <c r="AO189" s="226"/>
      <c r="AP189" s="228"/>
      <c r="AQ189" s="226"/>
      <c r="AR189" s="226"/>
      <c r="AS189" s="91">
        <f t="shared" si="5"/>
        <v>0</v>
      </c>
      <c r="AT189" s="91">
        <f t="shared" si="4"/>
        <v>0</v>
      </c>
    </row>
    <row r="190" spans="1:46" x14ac:dyDescent="0.15">
      <c r="A190" s="223">
        <v>188</v>
      </c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7"/>
      <c r="AN190" s="226"/>
      <c r="AO190" s="226"/>
      <c r="AP190" s="228"/>
      <c r="AQ190" s="226"/>
      <c r="AR190" s="226"/>
      <c r="AS190" s="91">
        <f t="shared" si="5"/>
        <v>0</v>
      </c>
      <c r="AT190" s="91">
        <f t="shared" si="4"/>
        <v>0</v>
      </c>
    </row>
    <row r="191" spans="1:46" x14ac:dyDescent="0.15">
      <c r="A191" s="223">
        <v>189</v>
      </c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7"/>
      <c r="AN191" s="226"/>
      <c r="AO191" s="226"/>
      <c r="AP191" s="228"/>
      <c r="AQ191" s="226"/>
      <c r="AR191" s="226"/>
      <c r="AS191" s="91">
        <f t="shared" si="5"/>
        <v>0</v>
      </c>
      <c r="AT191" s="91">
        <f t="shared" si="4"/>
        <v>0</v>
      </c>
    </row>
    <row r="192" spans="1:46" x14ac:dyDescent="0.15">
      <c r="A192" s="223">
        <v>190</v>
      </c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7"/>
      <c r="AN192" s="226"/>
      <c r="AO192" s="226"/>
      <c r="AP192" s="228"/>
      <c r="AQ192" s="226"/>
      <c r="AR192" s="226"/>
      <c r="AS192" s="91">
        <f t="shared" si="5"/>
        <v>0</v>
      </c>
      <c r="AT192" s="91">
        <f t="shared" si="4"/>
        <v>0</v>
      </c>
    </row>
    <row r="193" spans="1:46" x14ac:dyDescent="0.15">
      <c r="A193" s="223">
        <v>191</v>
      </c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7"/>
      <c r="AN193" s="226"/>
      <c r="AO193" s="226"/>
      <c r="AP193" s="228"/>
      <c r="AQ193" s="226"/>
      <c r="AR193" s="226"/>
      <c r="AS193" s="91">
        <f t="shared" si="5"/>
        <v>0</v>
      </c>
      <c r="AT193" s="91">
        <f t="shared" si="4"/>
        <v>0</v>
      </c>
    </row>
    <row r="194" spans="1:46" x14ac:dyDescent="0.15">
      <c r="A194" s="223">
        <v>192</v>
      </c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7"/>
      <c r="AN194" s="226"/>
      <c r="AO194" s="226"/>
      <c r="AP194" s="228"/>
      <c r="AQ194" s="226"/>
      <c r="AR194" s="226"/>
      <c r="AS194" s="91">
        <f t="shared" si="5"/>
        <v>0</v>
      </c>
      <c r="AT194" s="91">
        <f t="shared" si="4"/>
        <v>0</v>
      </c>
    </row>
    <row r="195" spans="1:46" x14ac:dyDescent="0.15">
      <c r="A195" s="223">
        <v>193</v>
      </c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7"/>
      <c r="AN195" s="226"/>
      <c r="AO195" s="226"/>
      <c r="AP195" s="228"/>
      <c r="AQ195" s="226"/>
      <c r="AR195" s="226"/>
      <c r="AS195" s="91">
        <f t="shared" si="5"/>
        <v>0</v>
      </c>
      <c r="AT195" s="91">
        <f t="shared" ref="AT195:AT258" si="6">IF(AK195="",0,1)</f>
        <v>0</v>
      </c>
    </row>
    <row r="196" spans="1:46" x14ac:dyDescent="0.15">
      <c r="A196" s="223">
        <v>194</v>
      </c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7"/>
      <c r="AN196" s="226"/>
      <c r="AO196" s="226"/>
      <c r="AP196" s="228"/>
      <c r="AQ196" s="226"/>
      <c r="AR196" s="226"/>
      <c r="AS196" s="91">
        <f t="shared" ref="AS196:AS259" si="7">IF(AP195=AP196,0,1)</f>
        <v>0</v>
      </c>
      <c r="AT196" s="91">
        <f t="shared" si="6"/>
        <v>0</v>
      </c>
    </row>
    <row r="197" spans="1:46" x14ac:dyDescent="0.15">
      <c r="A197" s="223">
        <v>195</v>
      </c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7"/>
      <c r="AN197" s="226"/>
      <c r="AO197" s="226"/>
      <c r="AP197" s="228"/>
      <c r="AQ197" s="226"/>
      <c r="AR197" s="226"/>
      <c r="AS197" s="91">
        <f t="shared" si="7"/>
        <v>0</v>
      </c>
      <c r="AT197" s="91">
        <f t="shared" si="6"/>
        <v>0</v>
      </c>
    </row>
    <row r="198" spans="1:46" x14ac:dyDescent="0.15">
      <c r="A198" s="223">
        <v>196</v>
      </c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7"/>
      <c r="AN198" s="226"/>
      <c r="AO198" s="226"/>
      <c r="AP198" s="228"/>
      <c r="AQ198" s="226"/>
      <c r="AR198" s="226"/>
      <c r="AS198" s="91">
        <f t="shared" si="7"/>
        <v>0</v>
      </c>
      <c r="AT198" s="91">
        <f t="shared" si="6"/>
        <v>0</v>
      </c>
    </row>
    <row r="199" spans="1:46" x14ac:dyDescent="0.15">
      <c r="A199" s="223">
        <v>197</v>
      </c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7"/>
      <c r="AN199" s="226"/>
      <c r="AO199" s="226"/>
      <c r="AP199" s="228"/>
      <c r="AQ199" s="226"/>
      <c r="AR199" s="226"/>
      <c r="AS199" s="91">
        <f t="shared" si="7"/>
        <v>0</v>
      </c>
      <c r="AT199" s="91">
        <f t="shared" si="6"/>
        <v>0</v>
      </c>
    </row>
    <row r="200" spans="1:46" x14ac:dyDescent="0.15">
      <c r="A200" s="223">
        <v>198</v>
      </c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7"/>
      <c r="AN200" s="226"/>
      <c r="AO200" s="226"/>
      <c r="AP200" s="228"/>
      <c r="AQ200" s="226"/>
      <c r="AR200" s="226"/>
      <c r="AS200" s="91">
        <f t="shared" si="7"/>
        <v>0</v>
      </c>
      <c r="AT200" s="91">
        <f t="shared" si="6"/>
        <v>0</v>
      </c>
    </row>
    <row r="201" spans="1:46" x14ac:dyDescent="0.15">
      <c r="A201" s="223">
        <v>199</v>
      </c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7"/>
      <c r="AN201" s="226"/>
      <c r="AO201" s="226"/>
      <c r="AP201" s="228"/>
      <c r="AQ201" s="226"/>
      <c r="AR201" s="226"/>
      <c r="AS201" s="91">
        <f t="shared" si="7"/>
        <v>0</v>
      </c>
      <c r="AT201" s="91">
        <f t="shared" si="6"/>
        <v>0</v>
      </c>
    </row>
    <row r="202" spans="1:46" x14ac:dyDescent="0.15">
      <c r="A202" s="223">
        <v>200</v>
      </c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7"/>
      <c r="AN202" s="226"/>
      <c r="AO202" s="226"/>
      <c r="AP202" s="228"/>
      <c r="AQ202" s="226"/>
      <c r="AR202" s="226"/>
      <c r="AS202" s="91">
        <f t="shared" si="7"/>
        <v>0</v>
      </c>
      <c r="AT202" s="91">
        <f t="shared" si="6"/>
        <v>0</v>
      </c>
    </row>
    <row r="203" spans="1:46" x14ac:dyDescent="0.15">
      <c r="A203" s="223">
        <v>201</v>
      </c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7"/>
      <c r="AN203" s="226"/>
      <c r="AO203" s="226"/>
      <c r="AP203" s="228"/>
      <c r="AQ203" s="226"/>
      <c r="AR203" s="226"/>
      <c r="AS203" s="91">
        <f t="shared" si="7"/>
        <v>0</v>
      </c>
      <c r="AT203" s="91">
        <f t="shared" si="6"/>
        <v>0</v>
      </c>
    </row>
    <row r="204" spans="1:46" x14ac:dyDescent="0.15">
      <c r="A204" s="223">
        <v>202</v>
      </c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7"/>
      <c r="AN204" s="226"/>
      <c r="AO204" s="226"/>
      <c r="AP204" s="228"/>
      <c r="AQ204" s="226"/>
      <c r="AR204" s="226"/>
      <c r="AS204" s="91">
        <f t="shared" si="7"/>
        <v>0</v>
      </c>
      <c r="AT204" s="91">
        <f t="shared" si="6"/>
        <v>0</v>
      </c>
    </row>
    <row r="205" spans="1:46" x14ac:dyDescent="0.15">
      <c r="A205" s="223">
        <v>203</v>
      </c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7"/>
      <c r="AN205" s="226"/>
      <c r="AO205" s="226"/>
      <c r="AP205" s="228"/>
      <c r="AQ205" s="226"/>
      <c r="AR205" s="226"/>
      <c r="AS205" s="91">
        <f t="shared" si="7"/>
        <v>0</v>
      </c>
      <c r="AT205" s="91">
        <f t="shared" si="6"/>
        <v>0</v>
      </c>
    </row>
    <row r="206" spans="1:46" x14ac:dyDescent="0.15">
      <c r="A206" s="223">
        <v>204</v>
      </c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7"/>
      <c r="AN206" s="226"/>
      <c r="AO206" s="226"/>
      <c r="AP206" s="228"/>
      <c r="AQ206" s="226"/>
      <c r="AR206" s="226"/>
      <c r="AS206" s="91">
        <f t="shared" si="7"/>
        <v>0</v>
      </c>
      <c r="AT206" s="91">
        <f t="shared" si="6"/>
        <v>0</v>
      </c>
    </row>
    <row r="207" spans="1:46" x14ac:dyDescent="0.15">
      <c r="A207" s="223">
        <v>205</v>
      </c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7"/>
      <c r="AN207" s="226"/>
      <c r="AO207" s="226"/>
      <c r="AP207" s="228"/>
      <c r="AQ207" s="226"/>
      <c r="AR207" s="226"/>
      <c r="AS207" s="91">
        <f t="shared" si="7"/>
        <v>0</v>
      </c>
      <c r="AT207" s="91">
        <f t="shared" si="6"/>
        <v>0</v>
      </c>
    </row>
    <row r="208" spans="1:46" x14ac:dyDescent="0.15">
      <c r="A208" s="223">
        <v>206</v>
      </c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7"/>
      <c r="AN208" s="226"/>
      <c r="AO208" s="226"/>
      <c r="AP208" s="228"/>
      <c r="AQ208" s="226"/>
      <c r="AR208" s="226"/>
      <c r="AS208" s="91">
        <f t="shared" si="7"/>
        <v>0</v>
      </c>
      <c r="AT208" s="91">
        <f t="shared" si="6"/>
        <v>0</v>
      </c>
    </row>
    <row r="209" spans="1:46" x14ac:dyDescent="0.15">
      <c r="A209" s="223">
        <v>207</v>
      </c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7"/>
      <c r="AN209" s="226"/>
      <c r="AO209" s="226"/>
      <c r="AP209" s="228"/>
      <c r="AQ209" s="226"/>
      <c r="AR209" s="226"/>
      <c r="AS209" s="91">
        <f t="shared" si="7"/>
        <v>0</v>
      </c>
      <c r="AT209" s="91">
        <f t="shared" si="6"/>
        <v>0</v>
      </c>
    </row>
    <row r="210" spans="1:46" x14ac:dyDescent="0.15">
      <c r="A210" s="223">
        <v>208</v>
      </c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7"/>
      <c r="AN210" s="226"/>
      <c r="AO210" s="226"/>
      <c r="AP210" s="228"/>
      <c r="AQ210" s="226"/>
      <c r="AR210" s="226"/>
      <c r="AS210" s="91">
        <f t="shared" si="7"/>
        <v>0</v>
      </c>
      <c r="AT210" s="91">
        <f t="shared" si="6"/>
        <v>0</v>
      </c>
    </row>
    <row r="211" spans="1:46" x14ac:dyDescent="0.15">
      <c r="A211" s="223">
        <v>209</v>
      </c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7"/>
      <c r="AN211" s="226"/>
      <c r="AO211" s="226"/>
      <c r="AP211" s="228"/>
      <c r="AQ211" s="226"/>
      <c r="AR211" s="226"/>
      <c r="AS211" s="91">
        <f t="shared" si="7"/>
        <v>0</v>
      </c>
      <c r="AT211" s="91">
        <f t="shared" si="6"/>
        <v>0</v>
      </c>
    </row>
    <row r="212" spans="1:46" x14ac:dyDescent="0.15">
      <c r="A212" s="223">
        <v>210</v>
      </c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7"/>
      <c r="AN212" s="226"/>
      <c r="AO212" s="226"/>
      <c r="AP212" s="228"/>
      <c r="AQ212" s="226"/>
      <c r="AR212" s="226"/>
      <c r="AS212" s="91">
        <f t="shared" si="7"/>
        <v>0</v>
      </c>
      <c r="AT212" s="91">
        <f t="shared" si="6"/>
        <v>0</v>
      </c>
    </row>
    <row r="213" spans="1:46" x14ac:dyDescent="0.15">
      <c r="A213" s="223">
        <v>211</v>
      </c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7"/>
      <c r="AN213" s="226"/>
      <c r="AO213" s="226"/>
      <c r="AP213" s="228"/>
      <c r="AQ213" s="226"/>
      <c r="AR213" s="226"/>
      <c r="AS213" s="91">
        <f t="shared" si="7"/>
        <v>0</v>
      </c>
      <c r="AT213" s="91">
        <f t="shared" si="6"/>
        <v>0</v>
      </c>
    </row>
    <row r="214" spans="1:46" x14ac:dyDescent="0.15">
      <c r="A214" s="223">
        <v>212</v>
      </c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7"/>
      <c r="AN214" s="226"/>
      <c r="AO214" s="226"/>
      <c r="AP214" s="228"/>
      <c r="AQ214" s="226"/>
      <c r="AR214" s="226"/>
      <c r="AS214" s="91">
        <f t="shared" si="7"/>
        <v>0</v>
      </c>
      <c r="AT214" s="91">
        <f t="shared" si="6"/>
        <v>0</v>
      </c>
    </row>
    <row r="215" spans="1:46" x14ac:dyDescent="0.15">
      <c r="A215" s="223">
        <v>213</v>
      </c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7"/>
      <c r="AN215" s="226"/>
      <c r="AO215" s="226"/>
      <c r="AP215" s="228"/>
      <c r="AQ215" s="226"/>
      <c r="AR215" s="226"/>
      <c r="AS215" s="91">
        <f t="shared" si="7"/>
        <v>0</v>
      </c>
      <c r="AT215" s="91">
        <f t="shared" si="6"/>
        <v>0</v>
      </c>
    </row>
    <row r="216" spans="1:46" x14ac:dyDescent="0.15">
      <c r="A216" s="223">
        <v>214</v>
      </c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7"/>
      <c r="AN216" s="226"/>
      <c r="AO216" s="226"/>
      <c r="AP216" s="228"/>
      <c r="AQ216" s="226"/>
      <c r="AR216" s="226"/>
      <c r="AS216" s="91">
        <f t="shared" si="7"/>
        <v>0</v>
      </c>
      <c r="AT216" s="91">
        <f t="shared" si="6"/>
        <v>0</v>
      </c>
    </row>
    <row r="217" spans="1:46" x14ac:dyDescent="0.15">
      <c r="A217" s="223">
        <v>215</v>
      </c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7"/>
      <c r="AN217" s="226"/>
      <c r="AO217" s="226"/>
      <c r="AP217" s="228"/>
      <c r="AQ217" s="226"/>
      <c r="AR217" s="226"/>
      <c r="AS217" s="91">
        <f t="shared" si="7"/>
        <v>0</v>
      </c>
      <c r="AT217" s="91">
        <f t="shared" si="6"/>
        <v>0</v>
      </c>
    </row>
    <row r="218" spans="1:46" x14ac:dyDescent="0.15">
      <c r="A218" s="223">
        <v>216</v>
      </c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7"/>
      <c r="AN218" s="226"/>
      <c r="AO218" s="226"/>
      <c r="AP218" s="228"/>
      <c r="AQ218" s="226"/>
      <c r="AR218" s="226"/>
      <c r="AS218" s="91">
        <f t="shared" si="7"/>
        <v>0</v>
      </c>
      <c r="AT218" s="91">
        <f t="shared" si="6"/>
        <v>0</v>
      </c>
    </row>
    <row r="219" spans="1:46" x14ac:dyDescent="0.15">
      <c r="A219" s="223">
        <v>217</v>
      </c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7"/>
      <c r="AN219" s="226"/>
      <c r="AO219" s="226"/>
      <c r="AP219" s="228"/>
      <c r="AQ219" s="226"/>
      <c r="AR219" s="226"/>
      <c r="AS219" s="91">
        <f t="shared" si="7"/>
        <v>0</v>
      </c>
      <c r="AT219" s="91">
        <f t="shared" si="6"/>
        <v>0</v>
      </c>
    </row>
    <row r="220" spans="1:46" x14ac:dyDescent="0.15">
      <c r="A220" s="223">
        <v>218</v>
      </c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7"/>
      <c r="AN220" s="226"/>
      <c r="AO220" s="226"/>
      <c r="AP220" s="228"/>
      <c r="AQ220" s="226"/>
      <c r="AR220" s="226"/>
      <c r="AS220" s="91">
        <f t="shared" si="7"/>
        <v>0</v>
      </c>
      <c r="AT220" s="91">
        <f t="shared" si="6"/>
        <v>0</v>
      </c>
    </row>
    <row r="221" spans="1:46" x14ac:dyDescent="0.15">
      <c r="A221" s="223">
        <v>219</v>
      </c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7"/>
      <c r="AN221" s="226"/>
      <c r="AO221" s="226"/>
      <c r="AP221" s="228"/>
      <c r="AQ221" s="226"/>
      <c r="AR221" s="226"/>
      <c r="AS221" s="91">
        <f t="shared" si="7"/>
        <v>0</v>
      </c>
      <c r="AT221" s="91">
        <f t="shared" si="6"/>
        <v>0</v>
      </c>
    </row>
    <row r="222" spans="1:46" x14ac:dyDescent="0.15">
      <c r="A222" s="223">
        <v>220</v>
      </c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7"/>
      <c r="AN222" s="226"/>
      <c r="AO222" s="226"/>
      <c r="AP222" s="228"/>
      <c r="AQ222" s="226"/>
      <c r="AR222" s="226"/>
      <c r="AS222" s="91">
        <f t="shared" si="7"/>
        <v>0</v>
      </c>
      <c r="AT222" s="91">
        <f t="shared" si="6"/>
        <v>0</v>
      </c>
    </row>
    <row r="223" spans="1:46" x14ac:dyDescent="0.15">
      <c r="A223" s="223">
        <v>221</v>
      </c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7"/>
      <c r="AN223" s="226"/>
      <c r="AO223" s="226"/>
      <c r="AP223" s="228"/>
      <c r="AQ223" s="226"/>
      <c r="AR223" s="226"/>
      <c r="AS223" s="91">
        <f t="shared" si="7"/>
        <v>0</v>
      </c>
      <c r="AT223" s="91">
        <f t="shared" si="6"/>
        <v>0</v>
      </c>
    </row>
    <row r="224" spans="1:46" x14ac:dyDescent="0.15">
      <c r="A224" s="223">
        <v>222</v>
      </c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7"/>
      <c r="AN224" s="226"/>
      <c r="AO224" s="226"/>
      <c r="AP224" s="228"/>
      <c r="AQ224" s="226"/>
      <c r="AR224" s="226"/>
      <c r="AS224" s="91">
        <f t="shared" si="7"/>
        <v>0</v>
      </c>
      <c r="AT224" s="91">
        <f t="shared" si="6"/>
        <v>0</v>
      </c>
    </row>
    <row r="225" spans="1:46" x14ac:dyDescent="0.15">
      <c r="A225" s="223">
        <v>223</v>
      </c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7"/>
      <c r="AN225" s="226"/>
      <c r="AO225" s="226"/>
      <c r="AP225" s="228"/>
      <c r="AQ225" s="226"/>
      <c r="AR225" s="226"/>
      <c r="AS225" s="91">
        <f t="shared" si="7"/>
        <v>0</v>
      </c>
      <c r="AT225" s="91">
        <f t="shared" si="6"/>
        <v>0</v>
      </c>
    </row>
    <row r="226" spans="1:46" x14ac:dyDescent="0.15">
      <c r="A226" s="223">
        <v>224</v>
      </c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7"/>
      <c r="AN226" s="226"/>
      <c r="AO226" s="226"/>
      <c r="AP226" s="228"/>
      <c r="AQ226" s="226"/>
      <c r="AR226" s="226"/>
      <c r="AS226" s="91">
        <f t="shared" si="7"/>
        <v>0</v>
      </c>
      <c r="AT226" s="91">
        <f t="shared" si="6"/>
        <v>0</v>
      </c>
    </row>
    <row r="227" spans="1:46" x14ac:dyDescent="0.15">
      <c r="A227" s="223">
        <v>225</v>
      </c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7"/>
      <c r="AN227" s="226"/>
      <c r="AO227" s="226"/>
      <c r="AP227" s="228"/>
      <c r="AQ227" s="226"/>
      <c r="AR227" s="226"/>
      <c r="AS227" s="91">
        <f t="shared" si="7"/>
        <v>0</v>
      </c>
      <c r="AT227" s="91">
        <f t="shared" si="6"/>
        <v>0</v>
      </c>
    </row>
    <row r="228" spans="1:46" x14ac:dyDescent="0.15">
      <c r="A228" s="223">
        <v>226</v>
      </c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7"/>
      <c r="AN228" s="226"/>
      <c r="AO228" s="226"/>
      <c r="AP228" s="228"/>
      <c r="AQ228" s="226"/>
      <c r="AR228" s="226"/>
      <c r="AS228" s="91">
        <f t="shared" si="7"/>
        <v>0</v>
      </c>
      <c r="AT228" s="91">
        <f t="shared" si="6"/>
        <v>0</v>
      </c>
    </row>
    <row r="229" spans="1:46" x14ac:dyDescent="0.15">
      <c r="A229" s="223">
        <v>227</v>
      </c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7"/>
      <c r="AN229" s="226"/>
      <c r="AO229" s="226"/>
      <c r="AP229" s="228"/>
      <c r="AQ229" s="226"/>
      <c r="AR229" s="226"/>
      <c r="AS229" s="91">
        <f t="shared" si="7"/>
        <v>0</v>
      </c>
      <c r="AT229" s="91">
        <f t="shared" si="6"/>
        <v>0</v>
      </c>
    </row>
    <row r="230" spans="1:46" x14ac:dyDescent="0.15">
      <c r="A230" s="223">
        <v>228</v>
      </c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7"/>
      <c r="AN230" s="226"/>
      <c r="AO230" s="226"/>
      <c r="AP230" s="228"/>
      <c r="AQ230" s="226"/>
      <c r="AR230" s="226"/>
      <c r="AS230" s="91">
        <f t="shared" si="7"/>
        <v>0</v>
      </c>
      <c r="AT230" s="91">
        <f t="shared" si="6"/>
        <v>0</v>
      </c>
    </row>
    <row r="231" spans="1:46" x14ac:dyDescent="0.15">
      <c r="A231" s="223">
        <v>229</v>
      </c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7"/>
      <c r="AN231" s="226"/>
      <c r="AO231" s="226"/>
      <c r="AP231" s="228"/>
      <c r="AQ231" s="226"/>
      <c r="AR231" s="226"/>
      <c r="AS231" s="91">
        <f t="shared" si="7"/>
        <v>0</v>
      </c>
      <c r="AT231" s="91">
        <f t="shared" si="6"/>
        <v>0</v>
      </c>
    </row>
    <row r="232" spans="1:46" x14ac:dyDescent="0.15">
      <c r="A232" s="223">
        <v>230</v>
      </c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7"/>
      <c r="AN232" s="226"/>
      <c r="AO232" s="226"/>
      <c r="AP232" s="228"/>
      <c r="AQ232" s="226"/>
      <c r="AR232" s="226"/>
      <c r="AS232" s="91">
        <f t="shared" si="7"/>
        <v>0</v>
      </c>
      <c r="AT232" s="91">
        <f t="shared" si="6"/>
        <v>0</v>
      </c>
    </row>
    <row r="233" spans="1:46" x14ac:dyDescent="0.15">
      <c r="A233" s="223">
        <v>231</v>
      </c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7"/>
      <c r="AN233" s="226"/>
      <c r="AO233" s="226"/>
      <c r="AP233" s="228"/>
      <c r="AQ233" s="226"/>
      <c r="AR233" s="226"/>
      <c r="AS233" s="91">
        <f t="shared" si="7"/>
        <v>0</v>
      </c>
      <c r="AT233" s="91">
        <f t="shared" si="6"/>
        <v>0</v>
      </c>
    </row>
    <row r="234" spans="1:46" x14ac:dyDescent="0.15">
      <c r="A234" s="223">
        <v>232</v>
      </c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7"/>
      <c r="AN234" s="226"/>
      <c r="AO234" s="226"/>
      <c r="AP234" s="228"/>
      <c r="AQ234" s="226"/>
      <c r="AR234" s="226"/>
      <c r="AS234" s="91">
        <f t="shared" si="7"/>
        <v>0</v>
      </c>
      <c r="AT234" s="91">
        <f t="shared" si="6"/>
        <v>0</v>
      </c>
    </row>
    <row r="235" spans="1:46" x14ac:dyDescent="0.15">
      <c r="A235" s="223">
        <v>233</v>
      </c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7"/>
      <c r="AN235" s="226"/>
      <c r="AO235" s="226"/>
      <c r="AP235" s="228"/>
      <c r="AQ235" s="226"/>
      <c r="AR235" s="226"/>
      <c r="AS235" s="91">
        <f t="shared" si="7"/>
        <v>0</v>
      </c>
      <c r="AT235" s="91">
        <f t="shared" si="6"/>
        <v>0</v>
      </c>
    </row>
    <row r="236" spans="1:46" x14ac:dyDescent="0.15">
      <c r="A236" s="223">
        <v>234</v>
      </c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7"/>
      <c r="AN236" s="226"/>
      <c r="AO236" s="226"/>
      <c r="AP236" s="228"/>
      <c r="AQ236" s="226"/>
      <c r="AR236" s="226"/>
      <c r="AS236" s="91">
        <f t="shared" si="7"/>
        <v>0</v>
      </c>
      <c r="AT236" s="91">
        <f t="shared" si="6"/>
        <v>0</v>
      </c>
    </row>
    <row r="237" spans="1:46" x14ac:dyDescent="0.15">
      <c r="A237" s="223">
        <v>235</v>
      </c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7"/>
      <c r="AN237" s="226"/>
      <c r="AO237" s="226"/>
      <c r="AP237" s="228"/>
      <c r="AQ237" s="226"/>
      <c r="AR237" s="226"/>
      <c r="AS237" s="91">
        <f t="shared" si="7"/>
        <v>0</v>
      </c>
      <c r="AT237" s="91">
        <f t="shared" si="6"/>
        <v>0</v>
      </c>
    </row>
    <row r="238" spans="1:46" x14ac:dyDescent="0.15">
      <c r="A238" s="223">
        <v>236</v>
      </c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7"/>
      <c r="AN238" s="226"/>
      <c r="AO238" s="226"/>
      <c r="AP238" s="228"/>
      <c r="AQ238" s="226"/>
      <c r="AR238" s="226"/>
      <c r="AS238" s="91">
        <f t="shared" si="7"/>
        <v>0</v>
      </c>
      <c r="AT238" s="91">
        <f t="shared" si="6"/>
        <v>0</v>
      </c>
    </row>
    <row r="239" spans="1:46" x14ac:dyDescent="0.15">
      <c r="A239" s="223">
        <v>237</v>
      </c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7"/>
      <c r="AN239" s="226"/>
      <c r="AO239" s="226"/>
      <c r="AP239" s="228"/>
      <c r="AQ239" s="226"/>
      <c r="AR239" s="226"/>
      <c r="AS239" s="91">
        <f t="shared" si="7"/>
        <v>0</v>
      </c>
      <c r="AT239" s="91">
        <f t="shared" si="6"/>
        <v>0</v>
      </c>
    </row>
    <row r="240" spans="1:46" x14ac:dyDescent="0.15">
      <c r="A240" s="223">
        <v>238</v>
      </c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7"/>
      <c r="AN240" s="226"/>
      <c r="AO240" s="226"/>
      <c r="AP240" s="228"/>
      <c r="AQ240" s="226"/>
      <c r="AR240" s="226"/>
      <c r="AS240" s="91">
        <f t="shared" si="7"/>
        <v>0</v>
      </c>
      <c r="AT240" s="91">
        <f t="shared" si="6"/>
        <v>0</v>
      </c>
    </row>
    <row r="241" spans="1:46" x14ac:dyDescent="0.15">
      <c r="A241" s="223">
        <v>239</v>
      </c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7"/>
      <c r="AN241" s="226"/>
      <c r="AO241" s="226"/>
      <c r="AP241" s="228"/>
      <c r="AQ241" s="226"/>
      <c r="AR241" s="226"/>
      <c r="AS241" s="91">
        <f t="shared" si="7"/>
        <v>0</v>
      </c>
      <c r="AT241" s="91">
        <f t="shared" si="6"/>
        <v>0</v>
      </c>
    </row>
    <row r="242" spans="1:46" x14ac:dyDescent="0.15">
      <c r="A242" s="223">
        <v>240</v>
      </c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7"/>
      <c r="AN242" s="226"/>
      <c r="AO242" s="226"/>
      <c r="AP242" s="228"/>
      <c r="AQ242" s="226"/>
      <c r="AR242" s="226"/>
      <c r="AS242" s="91">
        <f t="shared" si="7"/>
        <v>0</v>
      </c>
      <c r="AT242" s="91">
        <f t="shared" si="6"/>
        <v>0</v>
      </c>
    </row>
    <row r="243" spans="1:46" x14ac:dyDescent="0.15">
      <c r="A243" s="223">
        <v>241</v>
      </c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7"/>
      <c r="AN243" s="226"/>
      <c r="AO243" s="226"/>
      <c r="AP243" s="228"/>
      <c r="AQ243" s="226"/>
      <c r="AR243" s="226"/>
      <c r="AS243" s="91">
        <f t="shared" si="7"/>
        <v>0</v>
      </c>
      <c r="AT243" s="91">
        <f t="shared" si="6"/>
        <v>0</v>
      </c>
    </row>
    <row r="244" spans="1:46" x14ac:dyDescent="0.15">
      <c r="A244" s="223">
        <v>242</v>
      </c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7"/>
      <c r="AN244" s="226"/>
      <c r="AO244" s="226"/>
      <c r="AP244" s="228"/>
      <c r="AQ244" s="226"/>
      <c r="AR244" s="226"/>
      <c r="AS244" s="91">
        <f t="shared" si="7"/>
        <v>0</v>
      </c>
      <c r="AT244" s="91">
        <f t="shared" si="6"/>
        <v>0</v>
      </c>
    </row>
    <row r="245" spans="1:46" x14ac:dyDescent="0.15">
      <c r="A245" s="223">
        <v>243</v>
      </c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7"/>
      <c r="AN245" s="226"/>
      <c r="AO245" s="226"/>
      <c r="AP245" s="228"/>
      <c r="AQ245" s="226"/>
      <c r="AR245" s="226"/>
      <c r="AS245" s="91">
        <f t="shared" si="7"/>
        <v>0</v>
      </c>
      <c r="AT245" s="91">
        <f t="shared" si="6"/>
        <v>0</v>
      </c>
    </row>
    <row r="246" spans="1:46" x14ac:dyDescent="0.15">
      <c r="A246" s="223">
        <v>244</v>
      </c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7"/>
      <c r="AN246" s="226"/>
      <c r="AO246" s="226"/>
      <c r="AP246" s="228"/>
      <c r="AQ246" s="226"/>
      <c r="AR246" s="226"/>
      <c r="AS246" s="91">
        <f t="shared" si="7"/>
        <v>0</v>
      </c>
      <c r="AT246" s="91">
        <f t="shared" si="6"/>
        <v>0</v>
      </c>
    </row>
    <row r="247" spans="1:46" x14ac:dyDescent="0.15">
      <c r="A247" s="223">
        <v>245</v>
      </c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7"/>
      <c r="AN247" s="226"/>
      <c r="AO247" s="226"/>
      <c r="AP247" s="228"/>
      <c r="AQ247" s="226"/>
      <c r="AR247" s="226"/>
      <c r="AS247" s="91">
        <f t="shared" si="7"/>
        <v>0</v>
      </c>
      <c r="AT247" s="91">
        <f t="shared" si="6"/>
        <v>0</v>
      </c>
    </row>
    <row r="248" spans="1:46" x14ac:dyDescent="0.15">
      <c r="A248" s="223">
        <v>246</v>
      </c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7"/>
      <c r="AN248" s="226"/>
      <c r="AO248" s="226"/>
      <c r="AP248" s="228"/>
      <c r="AQ248" s="226"/>
      <c r="AR248" s="226"/>
      <c r="AS248" s="91">
        <f t="shared" si="7"/>
        <v>0</v>
      </c>
      <c r="AT248" s="91">
        <f t="shared" si="6"/>
        <v>0</v>
      </c>
    </row>
    <row r="249" spans="1:46" x14ac:dyDescent="0.15">
      <c r="A249" s="223">
        <v>247</v>
      </c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7"/>
      <c r="AN249" s="226"/>
      <c r="AO249" s="226"/>
      <c r="AP249" s="228"/>
      <c r="AQ249" s="226"/>
      <c r="AR249" s="226"/>
      <c r="AS249" s="91">
        <f t="shared" si="7"/>
        <v>0</v>
      </c>
      <c r="AT249" s="91">
        <f t="shared" si="6"/>
        <v>0</v>
      </c>
    </row>
    <row r="250" spans="1:46" x14ac:dyDescent="0.15">
      <c r="A250" s="223">
        <v>248</v>
      </c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7"/>
      <c r="AN250" s="226"/>
      <c r="AO250" s="226"/>
      <c r="AP250" s="228"/>
      <c r="AQ250" s="226"/>
      <c r="AR250" s="226"/>
      <c r="AS250" s="91">
        <f t="shared" si="7"/>
        <v>0</v>
      </c>
      <c r="AT250" s="91">
        <f t="shared" si="6"/>
        <v>0</v>
      </c>
    </row>
    <row r="251" spans="1:46" x14ac:dyDescent="0.15">
      <c r="A251" s="223">
        <v>249</v>
      </c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7"/>
      <c r="AN251" s="226"/>
      <c r="AO251" s="226"/>
      <c r="AP251" s="228"/>
      <c r="AQ251" s="226"/>
      <c r="AR251" s="226"/>
      <c r="AS251" s="91">
        <f t="shared" si="7"/>
        <v>0</v>
      </c>
      <c r="AT251" s="91">
        <f t="shared" si="6"/>
        <v>0</v>
      </c>
    </row>
    <row r="252" spans="1:46" x14ac:dyDescent="0.15">
      <c r="A252" s="223">
        <v>250</v>
      </c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7"/>
      <c r="AN252" s="226"/>
      <c r="AO252" s="226"/>
      <c r="AP252" s="228"/>
      <c r="AQ252" s="226"/>
      <c r="AR252" s="226"/>
      <c r="AS252" s="91">
        <f t="shared" si="7"/>
        <v>0</v>
      </c>
      <c r="AT252" s="91">
        <f t="shared" si="6"/>
        <v>0</v>
      </c>
    </row>
    <row r="253" spans="1:46" x14ac:dyDescent="0.15">
      <c r="A253" s="223">
        <v>251</v>
      </c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7"/>
      <c r="AN253" s="226"/>
      <c r="AO253" s="226"/>
      <c r="AP253" s="228"/>
      <c r="AQ253" s="226"/>
      <c r="AR253" s="226"/>
      <c r="AS253" s="91">
        <f t="shared" si="7"/>
        <v>0</v>
      </c>
      <c r="AT253" s="91">
        <f t="shared" si="6"/>
        <v>0</v>
      </c>
    </row>
    <row r="254" spans="1:46" x14ac:dyDescent="0.15">
      <c r="A254" s="223">
        <v>252</v>
      </c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7"/>
      <c r="AN254" s="226"/>
      <c r="AO254" s="226"/>
      <c r="AP254" s="228"/>
      <c r="AQ254" s="226"/>
      <c r="AR254" s="226"/>
      <c r="AS254" s="91">
        <f t="shared" si="7"/>
        <v>0</v>
      </c>
      <c r="AT254" s="91">
        <f t="shared" si="6"/>
        <v>0</v>
      </c>
    </row>
    <row r="255" spans="1:46" x14ac:dyDescent="0.15">
      <c r="A255" s="223">
        <v>253</v>
      </c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7"/>
      <c r="AN255" s="226"/>
      <c r="AO255" s="226"/>
      <c r="AP255" s="228"/>
      <c r="AQ255" s="226"/>
      <c r="AR255" s="226"/>
      <c r="AS255" s="91">
        <f t="shared" si="7"/>
        <v>0</v>
      </c>
      <c r="AT255" s="91">
        <f t="shared" si="6"/>
        <v>0</v>
      </c>
    </row>
    <row r="256" spans="1:46" x14ac:dyDescent="0.15">
      <c r="A256" s="223">
        <v>254</v>
      </c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7"/>
      <c r="AN256" s="226"/>
      <c r="AO256" s="226"/>
      <c r="AP256" s="228"/>
      <c r="AQ256" s="226"/>
      <c r="AR256" s="226"/>
      <c r="AS256" s="91">
        <f t="shared" si="7"/>
        <v>0</v>
      </c>
      <c r="AT256" s="91">
        <f t="shared" si="6"/>
        <v>0</v>
      </c>
    </row>
    <row r="257" spans="1:46" x14ac:dyDescent="0.15">
      <c r="A257" s="223">
        <v>255</v>
      </c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7"/>
      <c r="AN257" s="226"/>
      <c r="AO257" s="226"/>
      <c r="AP257" s="228"/>
      <c r="AQ257" s="226"/>
      <c r="AR257" s="226"/>
      <c r="AS257" s="91">
        <f t="shared" si="7"/>
        <v>0</v>
      </c>
      <c r="AT257" s="91">
        <f t="shared" si="6"/>
        <v>0</v>
      </c>
    </row>
    <row r="258" spans="1:46" x14ac:dyDescent="0.15">
      <c r="A258" s="223">
        <v>256</v>
      </c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7"/>
      <c r="AN258" s="226"/>
      <c r="AO258" s="226"/>
      <c r="AP258" s="228"/>
      <c r="AQ258" s="226"/>
      <c r="AR258" s="226"/>
      <c r="AS258" s="91">
        <f t="shared" si="7"/>
        <v>0</v>
      </c>
      <c r="AT258" s="91">
        <f t="shared" si="6"/>
        <v>0</v>
      </c>
    </row>
    <row r="259" spans="1:46" x14ac:dyDescent="0.15">
      <c r="A259" s="223">
        <v>257</v>
      </c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7"/>
      <c r="AN259" s="226"/>
      <c r="AO259" s="226"/>
      <c r="AP259" s="228"/>
      <c r="AQ259" s="226"/>
      <c r="AR259" s="226"/>
      <c r="AS259" s="91">
        <f t="shared" si="7"/>
        <v>0</v>
      </c>
      <c r="AT259" s="91">
        <f t="shared" ref="AT259:AT322" si="8">IF(AK259="",0,1)</f>
        <v>0</v>
      </c>
    </row>
    <row r="260" spans="1:46" x14ac:dyDescent="0.15">
      <c r="A260" s="223">
        <v>258</v>
      </c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7"/>
      <c r="AN260" s="226"/>
      <c r="AO260" s="226"/>
      <c r="AP260" s="228"/>
      <c r="AQ260" s="226"/>
      <c r="AR260" s="226"/>
      <c r="AS260" s="91">
        <f t="shared" ref="AS260:AS323" si="9">IF(AP259=AP260,0,1)</f>
        <v>0</v>
      </c>
      <c r="AT260" s="91">
        <f t="shared" si="8"/>
        <v>0</v>
      </c>
    </row>
    <row r="261" spans="1:46" x14ac:dyDescent="0.15">
      <c r="A261" s="223">
        <v>259</v>
      </c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6"/>
      <c r="W261" s="226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7"/>
      <c r="AN261" s="226"/>
      <c r="AO261" s="226"/>
      <c r="AP261" s="228"/>
      <c r="AQ261" s="226"/>
      <c r="AR261" s="226"/>
      <c r="AS261" s="91">
        <f t="shared" si="9"/>
        <v>0</v>
      </c>
      <c r="AT261" s="91">
        <f t="shared" si="8"/>
        <v>0</v>
      </c>
    </row>
    <row r="262" spans="1:46" x14ac:dyDescent="0.15">
      <c r="A262" s="223">
        <v>260</v>
      </c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7"/>
      <c r="AN262" s="226"/>
      <c r="AO262" s="226"/>
      <c r="AP262" s="228"/>
      <c r="AQ262" s="226"/>
      <c r="AR262" s="226"/>
      <c r="AS262" s="91">
        <f t="shared" si="9"/>
        <v>0</v>
      </c>
      <c r="AT262" s="91">
        <f t="shared" si="8"/>
        <v>0</v>
      </c>
    </row>
    <row r="263" spans="1:46" x14ac:dyDescent="0.15">
      <c r="A263" s="223">
        <v>261</v>
      </c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7"/>
      <c r="AN263" s="226"/>
      <c r="AO263" s="226"/>
      <c r="AP263" s="228"/>
      <c r="AQ263" s="226"/>
      <c r="AR263" s="226"/>
      <c r="AS263" s="91">
        <f t="shared" si="9"/>
        <v>0</v>
      </c>
      <c r="AT263" s="91">
        <f t="shared" si="8"/>
        <v>0</v>
      </c>
    </row>
    <row r="264" spans="1:46" x14ac:dyDescent="0.15">
      <c r="A264" s="223">
        <v>262</v>
      </c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7"/>
      <c r="AN264" s="226"/>
      <c r="AO264" s="226"/>
      <c r="AP264" s="228"/>
      <c r="AQ264" s="226"/>
      <c r="AR264" s="226"/>
      <c r="AS264" s="91">
        <f t="shared" si="9"/>
        <v>0</v>
      </c>
      <c r="AT264" s="91">
        <f t="shared" si="8"/>
        <v>0</v>
      </c>
    </row>
    <row r="265" spans="1:46" x14ac:dyDescent="0.15">
      <c r="A265" s="223">
        <v>263</v>
      </c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7"/>
      <c r="AN265" s="226"/>
      <c r="AO265" s="226"/>
      <c r="AP265" s="228"/>
      <c r="AQ265" s="226"/>
      <c r="AR265" s="226"/>
      <c r="AS265" s="91">
        <f t="shared" si="9"/>
        <v>0</v>
      </c>
      <c r="AT265" s="91">
        <f t="shared" si="8"/>
        <v>0</v>
      </c>
    </row>
    <row r="266" spans="1:46" x14ac:dyDescent="0.15">
      <c r="A266" s="223">
        <v>264</v>
      </c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7"/>
      <c r="AN266" s="226"/>
      <c r="AO266" s="226"/>
      <c r="AP266" s="228"/>
      <c r="AQ266" s="226"/>
      <c r="AR266" s="226"/>
      <c r="AS266" s="91">
        <f t="shared" si="9"/>
        <v>0</v>
      </c>
      <c r="AT266" s="91">
        <f t="shared" si="8"/>
        <v>0</v>
      </c>
    </row>
    <row r="267" spans="1:46" x14ac:dyDescent="0.15">
      <c r="A267" s="223">
        <v>265</v>
      </c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7"/>
      <c r="AN267" s="226"/>
      <c r="AO267" s="226"/>
      <c r="AP267" s="228"/>
      <c r="AQ267" s="226"/>
      <c r="AR267" s="226"/>
      <c r="AS267" s="91">
        <f t="shared" si="9"/>
        <v>0</v>
      </c>
      <c r="AT267" s="91">
        <f t="shared" si="8"/>
        <v>0</v>
      </c>
    </row>
    <row r="268" spans="1:46" x14ac:dyDescent="0.15">
      <c r="A268" s="223">
        <v>266</v>
      </c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7"/>
      <c r="AN268" s="226"/>
      <c r="AO268" s="226"/>
      <c r="AP268" s="228"/>
      <c r="AQ268" s="226"/>
      <c r="AR268" s="226"/>
      <c r="AS268" s="91">
        <f t="shared" si="9"/>
        <v>0</v>
      </c>
      <c r="AT268" s="91">
        <f t="shared" si="8"/>
        <v>0</v>
      </c>
    </row>
    <row r="269" spans="1:46" x14ac:dyDescent="0.15">
      <c r="A269" s="223">
        <v>267</v>
      </c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7"/>
      <c r="AN269" s="226"/>
      <c r="AO269" s="226"/>
      <c r="AP269" s="228"/>
      <c r="AQ269" s="226"/>
      <c r="AR269" s="226"/>
      <c r="AS269" s="91">
        <f t="shared" si="9"/>
        <v>0</v>
      </c>
      <c r="AT269" s="91">
        <f t="shared" si="8"/>
        <v>0</v>
      </c>
    </row>
    <row r="270" spans="1:46" x14ac:dyDescent="0.15">
      <c r="A270" s="223">
        <v>268</v>
      </c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7"/>
      <c r="AN270" s="226"/>
      <c r="AO270" s="226"/>
      <c r="AP270" s="228"/>
      <c r="AQ270" s="226"/>
      <c r="AR270" s="226"/>
      <c r="AS270" s="91">
        <f t="shared" si="9"/>
        <v>0</v>
      </c>
      <c r="AT270" s="91">
        <f t="shared" si="8"/>
        <v>0</v>
      </c>
    </row>
    <row r="271" spans="1:46" x14ac:dyDescent="0.15">
      <c r="A271" s="223">
        <v>269</v>
      </c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7"/>
      <c r="AN271" s="226"/>
      <c r="AO271" s="226"/>
      <c r="AP271" s="228"/>
      <c r="AQ271" s="226"/>
      <c r="AR271" s="226"/>
      <c r="AS271" s="91">
        <f t="shared" si="9"/>
        <v>0</v>
      </c>
      <c r="AT271" s="91">
        <f t="shared" si="8"/>
        <v>0</v>
      </c>
    </row>
    <row r="272" spans="1:46" x14ac:dyDescent="0.15">
      <c r="A272" s="223">
        <v>270</v>
      </c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7"/>
      <c r="AN272" s="226"/>
      <c r="AO272" s="226"/>
      <c r="AP272" s="228"/>
      <c r="AQ272" s="226"/>
      <c r="AR272" s="226"/>
      <c r="AS272" s="91">
        <f t="shared" si="9"/>
        <v>0</v>
      </c>
      <c r="AT272" s="91">
        <f t="shared" si="8"/>
        <v>0</v>
      </c>
    </row>
    <row r="273" spans="1:46" x14ac:dyDescent="0.15">
      <c r="A273" s="223">
        <v>271</v>
      </c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7"/>
      <c r="AN273" s="226"/>
      <c r="AO273" s="226"/>
      <c r="AP273" s="228"/>
      <c r="AQ273" s="226"/>
      <c r="AR273" s="226"/>
      <c r="AS273" s="91">
        <f t="shared" si="9"/>
        <v>0</v>
      </c>
      <c r="AT273" s="91">
        <f t="shared" si="8"/>
        <v>0</v>
      </c>
    </row>
    <row r="274" spans="1:46" x14ac:dyDescent="0.15">
      <c r="A274" s="223">
        <v>272</v>
      </c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7"/>
      <c r="AN274" s="226"/>
      <c r="AO274" s="226"/>
      <c r="AP274" s="228"/>
      <c r="AQ274" s="226"/>
      <c r="AR274" s="226"/>
      <c r="AS274" s="91">
        <f t="shared" si="9"/>
        <v>0</v>
      </c>
      <c r="AT274" s="91">
        <f t="shared" si="8"/>
        <v>0</v>
      </c>
    </row>
    <row r="275" spans="1:46" x14ac:dyDescent="0.15">
      <c r="A275" s="223">
        <v>273</v>
      </c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7"/>
      <c r="AN275" s="226"/>
      <c r="AO275" s="226"/>
      <c r="AP275" s="228"/>
      <c r="AQ275" s="226"/>
      <c r="AR275" s="226"/>
      <c r="AS275" s="91">
        <f t="shared" si="9"/>
        <v>0</v>
      </c>
      <c r="AT275" s="91">
        <f t="shared" si="8"/>
        <v>0</v>
      </c>
    </row>
    <row r="276" spans="1:46" x14ac:dyDescent="0.15">
      <c r="A276" s="223">
        <v>274</v>
      </c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7"/>
      <c r="AN276" s="226"/>
      <c r="AO276" s="226"/>
      <c r="AP276" s="228"/>
      <c r="AQ276" s="226"/>
      <c r="AR276" s="226"/>
      <c r="AS276" s="91">
        <f t="shared" si="9"/>
        <v>0</v>
      </c>
      <c r="AT276" s="91">
        <f t="shared" si="8"/>
        <v>0</v>
      </c>
    </row>
    <row r="277" spans="1:46" x14ac:dyDescent="0.15">
      <c r="A277" s="223">
        <v>275</v>
      </c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7"/>
      <c r="AN277" s="226"/>
      <c r="AO277" s="226"/>
      <c r="AP277" s="228"/>
      <c r="AQ277" s="226"/>
      <c r="AR277" s="226"/>
      <c r="AS277" s="91">
        <f t="shared" si="9"/>
        <v>0</v>
      </c>
      <c r="AT277" s="91">
        <f t="shared" si="8"/>
        <v>0</v>
      </c>
    </row>
    <row r="278" spans="1:46" x14ac:dyDescent="0.15">
      <c r="A278" s="223">
        <v>276</v>
      </c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7"/>
      <c r="AN278" s="226"/>
      <c r="AO278" s="226"/>
      <c r="AP278" s="228"/>
      <c r="AQ278" s="226"/>
      <c r="AR278" s="226"/>
      <c r="AS278" s="91">
        <f t="shared" si="9"/>
        <v>0</v>
      </c>
      <c r="AT278" s="91">
        <f t="shared" si="8"/>
        <v>0</v>
      </c>
    </row>
    <row r="279" spans="1:46" x14ac:dyDescent="0.15">
      <c r="A279" s="223">
        <v>277</v>
      </c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7"/>
      <c r="AN279" s="226"/>
      <c r="AO279" s="226"/>
      <c r="AP279" s="228"/>
      <c r="AQ279" s="226"/>
      <c r="AR279" s="226"/>
      <c r="AS279" s="91">
        <f t="shared" si="9"/>
        <v>0</v>
      </c>
      <c r="AT279" s="91">
        <f t="shared" si="8"/>
        <v>0</v>
      </c>
    </row>
    <row r="280" spans="1:46" x14ac:dyDescent="0.15">
      <c r="A280" s="223">
        <v>278</v>
      </c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7"/>
      <c r="AN280" s="226"/>
      <c r="AO280" s="226"/>
      <c r="AP280" s="228"/>
      <c r="AQ280" s="226"/>
      <c r="AR280" s="226"/>
      <c r="AS280" s="91">
        <f t="shared" si="9"/>
        <v>0</v>
      </c>
      <c r="AT280" s="91">
        <f t="shared" si="8"/>
        <v>0</v>
      </c>
    </row>
    <row r="281" spans="1:46" x14ac:dyDescent="0.15">
      <c r="A281" s="223">
        <v>279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7"/>
      <c r="AN281" s="226"/>
      <c r="AO281" s="226"/>
      <c r="AP281" s="228"/>
      <c r="AQ281" s="226"/>
      <c r="AR281" s="226"/>
      <c r="AS281" s="91">
        <f t="shared" si="9"/>
        <v>0</v>
      </c>
      <c r="AT281" s="91">
        <f t="shared" si="8"/>
        <v>0</v>
      </c>
    </row>
    <row r="282" spans="1:46" x14ac:dyDescent="0.15">
      <c r="A282" s="223">
        <v>280</v>
      </c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7"/>
      <c r="AN282" s="226"/>
      <c r="AO282" s="226"/>
      <c r="AP282" s="228"/>
      <c r="AQ282" s="226"/>
      <c r="AR282" s="226"/>
      <c r="AS282" s="91">
        <f t="shared" si="9"/>
        <v>0</v>
      </c>
      <c r="AT282" s="91">
        <f t="shared" si="8"/>
        <v>0</v>
      </c>
    </row>
    <row r="283" spans="1:46" x14ac:dyDescent="0.15">
      <c r="A283" s="223">
        <v>281</v>
      </c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7"/>
      <c r="AN283" s="226"/>
      <c r="AO283" s="226"/>
      <c r="AP283" s="228"/>
      <c r="AQ283" s="226"/>
      <c r="AR283" s="226"/>
      <c r="AS283" s="91">
        <f t="shared" si="9"/>
        <v>0</v>
      </c>
      <c r="AT283" s="91">
        <f t="shared" si="8"/>
        <v>0</v>
      </c>
    </row>
    <row r="284" spans="1:46" x14ac:dyDescent="0.15">
      <c r="A284" s="223">
        <v>282</v>
      </c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7"/>
      <c r="AN284" s="226"/>
      <c r="AO284" s="226"/>
      <c r="AP284" s="228"/>
      <c r="AQ284" s="226"/>
      <c r="AR284" s="226"/>
      <c r="AS284" s="91">
        <f t="shared" si="9"/>
        <v>0</v>
      </c>
      <c r="AT284" s="91">
        <f t="shared" si="8"/>
        <v>0</v>
      </c>
    </row>
    <row r="285" spans="1:46" x14ac:dyDescent="0.15">
      <c r="A285" s="223">
        <v>283</v>
      </c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7"/>
      <c r="AN285" s="226"/>
      <c r="AO285" s="226"/>
      <c r="AP285" s="228"/>
      <c r="AQ285" s="226"/>
      <c r="AR285" s="226"/>
      <c r="AS285" s="91">
        <f t="shared" si="9"/>
        <v>0</v>
      </c>
      <c r="AT285" s="91">
        <f t="shared" si="8"/>
        <v>0</v>
      </c>
    </row>
    <row r="286" spans="1:46" x14ac:dyDescent="0.15">
      <c r="A286" s="223">
        <v>284</v>
      </c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7"/>
      <c r="AN286" s="226"/>
      <c r="AO286" s="226"/>
      <c r="AP286" s="228"/>
      <c r="AQ286" s="226"/>
      <c r="AR286" s="226"/>
      <c r="AS286" s="91">
        <f t="shared" si="9"/>
        <v>0</v>
      </c>
      <c r="AT286" s="91">
        <f t="shared" si="8"/>
        <v>0</v>
      </c>
    </row>
    <row r="287" spans="1:46" x14ac:dyDescent="0.15">
      <c r="A287" s="223">
        <v>285</v>
      </c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7"/>
      <c r="AN287" s="226"/>
      <c r="AO287" s="226"/>
      <c r="AP287" s="228"/>
      <c r="AQ287" s="226"/>
      <c r="AR287" s="226"/>
      <c r="AS287" s="91">
        <f t="shared" si="9"/>
        <v>0</v>
      </c>
      <c r="AT287" s="91">
        <f t="shared" si="8"/>
        <v>0</v>
      </c>
    </row>
    <row r="288" spans="1:46" x14ac:dyDescent="0.15">
      <c r="A288" s="223">
        <v>286</v>
      </c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7"/>
      <c r="AN288" s="226"/>
      <c r="AO288" s="226"/>
      <c r="AP288" s="228"/>
      <c r="AQ288" s="226"/>
      <c r="AR288" s="226"/>
      <c r="AS288" s="91">
        <f t="shared" si="9"/>
        <v>0</v>
      </c>
      <c r="AT288" s="91">
        <f t="shared" si="8"/>
        <v>0</v>
      </c>
    </row>
    <row r="289" spans="1:46" x14ac:dyDescent="0.15">
      <c r="A289" s="223">
        <v>287</v>
      </c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7"/>
      <c r="AN289" s="226"/>
      <c r="AO289" s="226"/>
      <c r="AP289" s="228"/>
      <c r="AQ289" s="226"/>
      <c r="AR289" s="226"/>
      <c r="AS289" s="91">
        <f t="shared" si="9"/>
        <v>0</v>
      </c>
      <c r="AT289" s="91">
        <f t="shared" si="8"/>
        <v>0</v>
      </c>
    </row>
    <row r="290" spans="1:46" x14ac:dyDescent="0.15">
      <c r="A290" s="223">
        <v>288</v>
      </c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7"/>
      <c r="AN290" s="226"/>
      <c r="AO290" s="226"/>
      <c r="AP290" s="228"/>
      <c r="AQ290" s="226"/>
      <c r="AR290" s="226"/>
      <c r="AS290" s="91">
        <f t="shared" si="9"/>
        <v>0</v>
      </c>
      <c r="AT290" s="91">
        <f t="shared" si="8"/>
        <v>0</v>
      </c>
    </row>
    <row r="291" spans="1:46" x14ac:dyDescent="0.15">
      <c r="A291" s="223">
        <v>289</v>
      </c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7"/>
      <c r="AN291" s="226"/>
      <c r="AO291" s="226"/>
      <c r="AP291" s="228"/>
      <c r="AQ291" s="226"/>
      <c r="AR291" s="226"/>
      <c r="AS291" s="91">
        <f t="shared" si="9"/>
        <v>0</v>
      </c>
      <c r="AT291" s="91">
        <f t="shared" si="8"/>
        <v>0</v>
      </c>
    </row>
    <row r="292" spans="1:46" x14ac:dyDescent="0.15">
      <c r="A292" s="223">
        <v>290</v>
      </c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7"/>
      <c r="AN292" s="226"/>
      <c r="AO292" s="226"/>
      <c r="AP292" s="228"/>
      <c r="AQ292" s="226"/>
      <c r="AR292" s="226"/>
      <c r="AS292" s="91">
        <f t="shared" si="9"/>
        <v>0</v>
      </c>
      <c r="AT292" s="91">
        <f t="shared" si="8"/>
        <v>0</v>
      </c>
    </row>
    <row r="293" spans="1:46" x14ac:dyDescent="0.15">
      <c r="A293" s="223">
        <v>291</v>
      </c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6"/>
      <c r="W293" s="226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7"/>
      <c r="AN293" s="226"/>
      <c r="AO293" s="226"/>
      <c r="AP293" s="228"/>
      <c r="AQ293" s="226"/>
      <c r="AR293" s="226"/>
      <c r="AS293" s="91">
        <f t="shared" si="9"/>
        <v>0</v>
      </c>
      <c r="AT293" s="91">
        <f t="shared" si="8"/>
        <v>0</v>
      </c>
    </row>
    <row r="294" spans="1:46" x14ac:dyDescent="0.15">
      <c r="A294" s="223">
        <v>292</v>
      </c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7"/>
      <c r="AN294" s="226"/>
      <c r="AO294" s="226"/>
      <c r="AP294" s="228"/>
      <c r="AQ294" s="226"/>
      <c r="AR294" s="226"/>
      <c r="AS294" s="91">
        <f t="shared" si="9"/>
        <v>0</v>
      </c>
      <c r="AT294" s="91">
        <f t="shared" si="8"/>
        <v>0</v>
      </c>
    </row>
    <row r="295" spans="1:46" x14ac:dyDescent="0.15">
      <c r="A295" s="223">
        <v>293</v>
      </c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7"/>
      <c r="AN295" s="226"/>
      <c r="AO295" s="226"/>
      <c r="AP295" s="228"/>
      <c r="AQ295" s="226"/>
      <c r="AR295" s="226"/>
      <c r="AS295" s="91">
        <f t="shared" si="9"/>
        <v>0</v>
      </c>
      <c r="AT295" s="91">
        <f t="shared" si="8"/>
        <v>0</v>
      </c>
    </row>
    <row r="296" spans="1:46" x14ac:dyDescent="0.15">
      <c r="A296" s="223">
        <v>294</v>
      </c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7"/>
      <c r="AN296" s="226"/>
      <c r="AO296" s="226"/>
      <c r="AP296" s="228"/>
      <c r="AQ296" s="226"/>
      <c r="AR296" s="226"/>
      <c r="AS296" s="91">
        <f t="shared" si="9"/>
        <v>0</v>
      </c>
      <c r="AT296" s="91">
        <f t="shared" si="8"/>
        <v>0</v>
      </c>
    </row>
    <row r="297" spans="1:46" x14ac:dyDescent="0.15">
      <c r="A297" s="223">
        <v>295</v>
      </c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7"/>
      <c r="AN297" s="226"/>
      <c r="AO297" s="226"/>
      <c r="AP297" s="228"/>
      <c r="AQ297" s="226"/>
      <c r="AR297" s="226"/>
      <c r="AS297" s="91">
        <f t="shared" si="9"/>
        <v>0</v>
      </c>
      <c r="AT297" s="91">
        <f t="shared" si="8"/>
        <v>0</v>
      </c>
    </row>
    <row r="298" spans="1:46" x14ac:dyDescent="0.15">
      <c r="A298" s="223">
        <v>296</v>
      </c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7"/>
      <c r="AN298" s="226"/>
      <c r="AO298" s="226"/>
      <c r="AP298" s="228"/>
      <c r="AQ298" s="226"/>
      <c r="AR298" s="226"/>
      <c r="AS298" s="91">
        <f t="shared" si="9"/>
        <v>0</v>
      </c>
      <c r="AT298" s="91">
        <f t="shared" si="8"/>
        <v>0</v>
      </c>
    </row>
    <row r="299" spans="1:46" x14ac:dyDescent="0.15">
      <c r="A299" s="223">
        <v>297</v>
      </c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7"/>
      <c r="AN299" s="226"/>
      <c r="AO299" s="226"/>
      <c r="AP299" s="228"/>
      <c r="AQ299" s="226"/>
      <c r="AR299" s="226"/>
      <c r="AS299" s="91">
        <f t="shared" si="9"/>
        <v>0</v>
      </c>
      <c r="AT299" s="91">
        <f t="shared" si="8"/>
        <v>0</v>
      </c>
    </row>
    <row r="300" spans="1:46" x14ac:dyDescent="0.15">
      <c r="A300" s="223">
        <v>298</v>
      </c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7"/>
      <c r="AN300" s="226"/>
      <c r="AO300" s="226"/>
      <c r="AP300" s="228"/>
      <c r="AQ300" s="226"/>
      <c r="AR300" s="226"/>
      <c r="AS300" s="91">
        <f t="shared" si="9"/>
        <v>0</v>
      </c>
      <c r="AT300" s="91">
        <f t="shared" si="8"/>
        <v>0</v>
      </c>
    </row>
    <row r="301" spans="1:46" x14ac:dyDescent="0.15">
      <c r="A301" s="223">
        <v>299</v>
      </c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7"/>
      <c r="AN301" s="226"/>
      <c r="AO301" s="226"/>
      <c r="AP301" s="228"/>
      <c r="AQ301" s="226"/>
      <c r="AR301" s="226"/>
      <c r="AS301" s="91">
        <f t="shared" si="9"/>
        <v>0</v>
      </c>
      <c r="AT301" s="91">
        <f t="shared" si="8"/>
        <v>0</v>
      </c>
    </row>
    <row r="302" spans="1:46" x14ac:dyDescent="0.15">
      <c r="A302" s="223">
        <v>300</v>
      </c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7"/>
      <c r="AN302" s="226"/>
      <c r="AO302" s="226"/>
      <c r="AP302" s="228"/>
      <c r="AQ302" s="226"/>
      <c r="AR302" s="226"/>
      <c r="AS302" s="91">
        <f t="shared" si="9"/>
        <v>0</v>
      </c>
      <c r="AT302" s="91">
        <f t="shared" si="8"/>
        <v>0</v>
      </c>
    </row>
    <row r="303" spans="1:46" x14ac:dyDescent="0.15">
      <c r="A303" s="223">
        <v>301</v>
      </c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7"/>
      <c r="AN303" s="226"/>
      <c r="AO303" s="226"/>
      <c r="AP303" s="228"/>
      <c r="AQ303" s="226"/>
      <c r="AR303" s="226"/>
      <c r="AS303" s="91">
        <f t="shared" si="9"/>
        <v>0</v>
      </c>
      <c r="AT303" s="91">
        <f t="shared" si="8"/>
        <v>0</v>
      </c>
    </row>
    <row r="304" spans="1:46" x14ac:dyDescent="0.15">
      <c r="A304" s="223">
        <v>302</v>
      </c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7"/>
      <c r="AN304" s="226"/>
      <c r="AO304" s="226"/>
      <c r="AP304" s="228"/>
      <c r="AQ304" s="226"/>
      <c r="AR304" s="226"/>
      <c r="AS304" s="91">
        <f t="shared" si="9"/>
        <v>0</v>
      </c>
      <c r="AT304" s="91">
        <f t="shared" si="8"/>
        <v>0</v>
      </c>
    </row>
    <row r="305" spans="1:46" x14ac:dyDescent="0.15">
      <c r="A305" s="223">
        <v>303</v>
      </c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7"/>
      <c r="AN305" s="226"/>
      <c r="AO305" s="226"/>
      <c r="AP305" s="228"/>
      <c r="AQ305" s="226"/>
      <c r="AR305" s="226"/>
      <c r="AS305" s="91">
        <f t="shared" si="9"/>
        <v>0</v>
      </c>
      <c r="AT305" s="91">
        <f t="shared" si="8"/>
        <v>0</v>
      </c>
    </row>
    <row r="306" spans="1:46" x14ac:dyDescent="0.15">
      <c r="A306" s="223">
        <v>304</v>
      </c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7"/>
      <c r="AN306" s="226"/>
      <c r="AO306" s="226"/>
      <c r="AP306" s="228"/>
      <c r="AQ306" s="226"/>
      <c r="AR306" s="226"/>
      <c r="AS306" s="91">
        <f t="shared" si="9"/>
        <v>0</v>
      </c>
      <c r="AT306" s="91">
        <f t="shared" si="8"/>
        <v>0</v>
      </c>
    </row>
    <row r="307" spans="1:46" x14ac:dyDescent="0.15">
      <c r="A307" s="223">
        <v>305</v>
      </c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7"/>
      <c r="AN307" s="226"/>
      <c r="AO307" s="226"/>
      <c r="AP307" s="228"/>
      <c r="AQ307" s="226"/>
      <c r="AR307" s="226"/>
      <c r="AS307" s="91">
        <f t="shared" si="9"/>
        <v>0</v>
      </c>
      <c r="AT307" s="91">
        <f t="shared" si="8"/>
        <v>0</v>
      </c>
    </row>
    <row r="308" spans="1:46" x14ac:dyDescent="0.15">
      <c r="A308" s="223">
        <v>306</v>
      </c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7"/>
      <c r="AN308" s="226"/>
      <c r="AO308" s="226"/>
      <c r="AP308" s="228"/>
      <c r="AQ308" s="226"/>
      <c r="AR308" s="226"/>
      <c r="AS308" s="91">
        <f t="shared" si="9"/>
        <v>0</v>
      </c>
      <c r="AT308" s="91">
        <f t="shared" si="8"/>
        <v>0</v>
      </c>
    </row>
    <row r="309" spans="1:46" x14ac:dyDescent="0.15">
      <c r="A309" s="223">
        <v>307</v>
      </c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7"/>
      <c r="AN309" s="226"/>
      <c r="AO309" s="226"/>
      <c r="AP309" s="228"/>
      <c r="AQ309" s="226"/>
      <c r="AR309" s="226"/>
      <c r="AS309" s="91">
        <f t="shared" si="9"/>
        <v>0</v>
      </c>
      <c r="AT309" s="91">
        <f t="shared" si="8"/>
        <v>0</v>
      </c>
    </row>
    <row r="310" spans="1:46" x14ac:dyDescent="0.15">
      <c r="A310" s="223">
        <v>308</v>
      </c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7"/>
      <c r="AN310" s="226"/>
      <c r="AO310" s="226"/>
      <c r="AP310" s="228"/>
      <c r="AQ310" s="226"/>
      <c r="AR310" s="226"/>
      <c r="AS310" s="91">
        <f t="shared" si="9"/>
        <v>0</v>
      </c>
      <c r="AT310" s="91">
        <f t="shared" si="8"/>
        <v>0</v>
      </c>
    </row>
    <row r="311" spans="1:46" x14ac:dyDescent="0.15">
      <c r="A311" s="223">
        <v>309</v>
      </c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7"/>
      <c r="AN311" s="226"/>
      <c r="AO311" s="226"/>
      <c r="AP311" s="228"/>
      <c r="AQ311" s="226"/>
      <c r="AR311" s="226"/>
      <c r="AS311" s="91">
        <f t="shared" si="9"/>
        <v>0</v>
      </c>
      <c r="AT311" s="91">
        <f t="shared" si="8"/>
        <v>0</v>
      </c>
    </row>
    <row r="312" spans="1:46" x14ac:dyDescent="0.15">
      <c r="A312" s="223">
        <v>310</v>
      </c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7"/>
      <c r="AN312" s="226"/>
      <c r="AO312" s="226"/>
      <c r="AP312" s="228"/>
      <c r="AQ312" s="226"/>
      <c r="AR312" s="226"/>
      <c r="AS312" s="91">
        <f t="shared" si="9"/>
        <v>0</v>
      </c>
      <c r="AT312" s="91">
        <f t="shared" si="8"/>
        <v>0</v>
      </c>
    </row>
    <row r="313" spans="1:46" x14ac:dyDescent="0.15">
      <c r="A313" s="223">
        <v>311</v>
      </c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7"/>
      <c r="AN313" s="226"/>
      <c r="AO313" s="226"/>
      <c r="AP313" s="228"/>
      <c r="AQ313" s="226"/>
      <c r="AR313" s="226"/>
      <c r="AS313" s="91">
        <f t="shared" si="9"/>
        <v>0</v>
      </c>
      <c r="AT313" s="91">
        <f t="shared" si="8"/>
        <v>0</v>
      </c>
    </row>
    <row r="314" spans="1:46" x14ac:dyDescent="0.15">
      <c r="A314" s="223">
        <v>312</v>
      </c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7"/>
      <c r="AN314" s="226"/>
      <c r="AO314" s="226"/>
      <c r="AP314" s="228"/>
      <c r="AQ314" s="226"/>
      <c r="AR314" s="226"/>
      <c r="AS314" s="91">
        <f t="shared" si="9"/>
        <v>0</v>
      </c>
      <c r="AT314" s="91">
        <f t="shared" si="8"/>
        <v>0</v>
      </c>
    </row>
    <row r="315" spans="1:46" x14ac:dyDescent="0.15">
      <c r="A315" s="223">
        <v>313</v>
      </c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7"/>
      <c r="AN315" s="226"/>
      <c r="AO315" s="226"/>
      <c r="AP315" s="228"/>
      <c r="AQ315" s="226"/>
      <c r="AR315" s="226"/>
      <c r="AS315" s="91">
        <f t="shared" si="9"/>
        <v>0</v>
      </c>
      <c r="AT315" s="91">
        <f t="shared" si="8"/>
        <v>0</v>
      </c>
    </row>
    <row r="316" spans="1:46" x14ac:dyDescent="0.15">
      <c r="A316" s="223">
        <v>314</v>
      </c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6"/>
      <c r="W316" s="226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7"/>
      <c r="AN316" s="226"/>
      <c r="AO316" s="226"/>
      <c r="AP316" s="228"/>
      <c r="AQ316" s="226"/>
      <c r="AR316" s="226"/>
      <c r="AS316" s="91">
        <f t="shared" si="9"/>
        <v>0</v>
      </c>
      <c r="AT316" s="91">
        <f t="shared" si="8"/>
        <v>0</v>
      </c>
    </row>
    <row r="317" spans="1:46" x14ac:dyDescent="0.15">
      <c r="A317" s="223">
        <v>315</v>
      </c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6"/>
      <c r="W317" s="226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7"/>
      <c r="AN317" s="226"/>
      <c r="AO317" s="226"/>
      <c r="AP317" s="228"/>
      <c r="AQ317" s="226"/>
      <c r="AR317" s="226"/>
      <c r="AS317" s="91">
        <f t="shared" si="9"/>
        <v>0</v>
      </c>
      <c r="AT317" s="91">
        <f t="shared" si="8"/>
        <v>0</v>
      </c>
    </row>
    <row r="318" spans="1:46" x14ac:dyDescent="0.15">
      <c r="A318" s="223">
        <v>316</v>
      </c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7"/>
      <c r="AN318" s="226"/>
      <c r="AO318" s="226"/>
      <c r="AP318" s="228"/>
      <c r="AQ318" s="226"/>
      <c r="AR318" s="226"/>
      <c r="AS318" s="91">
        <f t="shared" si="9"/>
        <v>0</v>
      </c>
      <c r="AT318" s="91">
        <f t="shared" si="8"/>
        <v>0</v>
      </c>
    </row>
    <row r="319" spans="1:46" x14ac:dyDescent="0.15">
      <c r="A319" s="223">
        <v>317</v>
      </c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7"/>
      <c r="AN319" s="226"/>
      <c r="AO319" s="226"/>
      <c r="AP319" s="228"/>
      <c r="AQ319" s="226"/>
      <c r="AR319" s="226"/>
      <c r="AS319" s="91">
        <f t="shared" si="9"/>
        <v>0</v>
      </c>
      <c r="AT319" s="91">
        <f t="shared" si="8"/>
        <v>0</v>
      </c>
    </row>
    <row r="320" spans="1:46" x14ac:dyDescent="0.15">
      <c r="A320" s="223">
        <v>318</v>
      </c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7"/>
      <c r="AN320" s="226"/>
      <c r="AO320" s="226"/>
      <c r="AP320" s="228"/>
      <c r="AQ320" s="226"/>
      <c r="AR320" s="226"/>
      <c r="AS320" s="91">
        <f t="shared" si="9"/>
        <v>0</v>
      </c>
      <c r="AT320" s="91">
        <f t="shared" si="8"/>
        <v>0</v>
      </c>
    </row>
    <row r="321" spans="1:46" x14ac:dyDescent="0.15">
      <c r="A321" s="223">
        <v>319</v>
      </c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7"/>
      <c r="AN321" s="226"/>
      <c r="AO321" s="226"/>
      <c r="AP321" s="228"/>
      <c r="AQ321" s="226"/>
      <c r="AR321" s="226"/>
      <c r="AS321" s="91">
        <f t="shared" si="9"/>
        <v>0</v>
      </c>
      <c r="AT321" s="91">
        <f t="shared" si="8"/>
        <v>0</v>
      </c>
    </row>
    <row r="322" spans="1:46" x14ac:dyDescent="0.15">
      <c r="A322" s="223">
        <v>320</v>
      </c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7"/>
      <c r="AN322" s="226"/>
      <c r="AO322" s="226"/>
      <c r="AP322" s="228"/>
      <c r="AQ322" s="226"/>
      <c r="AR322" s="226"/>
      <c r="AS322" s="91">
        <f t="shared" si="9"/>
        <v>0</v>
      </c>
      <c r="AT322" s="91">
        <f t="shared" si="8"/>
        <v>0</v>
      </c>
    </row>
    <row r="323" spans="1:46" x14ac:dyDescent="0.15">
      <c r="A323" s="223">
        <v>321</v>
      </c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7"/>
      <c r="AN323" s="226"/>
      <c r="AO323" s="226"/>
      <c r="AP323" s="228"/>
      <c r="AQ323" s="226"/>
      <c r="AR323" s="226"/>
      <c r="AS323" s="91">
        <f t="shared" si="9"/>
        <v>0</v>
      </c>
      <c r="AT323" s="91">
        <f t="shared" ref="AT323:AT386" si="10">IF(AK323="",0,1)</f>
        <v>0</v>
      </c>
    </row>
    <row r="324" spans="1:46" x14ac:dyDescent="0.15">
      <c r="A324" s="223">
        <v>322</v>
      </c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6"/>
      <c r="W324" s="226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7"/>
      <c r="AN324" s="226"/>
      <c r="AO324" s="226"/>
      <c r="AP324" s="228"/>
      <c r="AQ324" s="226"/>
      <c r="AR324" s="226"/>
      <c r="AS324" s="91">
        <f t="shared" ref="AS324:AS387" si="11">IF(AP323=AP324,0,1)</f>
        <v>0</v>
      </c>
      <c r="AT324" s="91">
        <f t="shared" si="10"/>
        <v>0</v>
      </c>
    </row>
    <row r="325" spans="1:46" x14ac:dyDescent="0.15">
      <c r="A325" s="223">
        <v>323</v>
      </c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7"/>
      <c r="AN325" s="226"/>
      <c r="AO325" s="226"/>
      <c r="AP325" s="228"/>
      <c r="AQ325" s="226"/>
      <c r="AR325" s="226"/>
      <c r="AS325" s="91">
        <f t="shared" si="11"/>
        <v>0</v>
      </c>
      <c r="AT325" s="91">
        <f t="shared" si="10"/>
        <v>0</v>
      </c>
    </row>
    <row r="326" spans="1:46" x14ac:dyDescent="0.15">
      <c r="A326" s="223">
        <v>324</v>
      </c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7"/>
      <c r="AN326" s="226"/>
      <c r="AO326" s="226"/>
      <c r="AP326" s="228"/>
      <c r="AQ326" s="226"/>
      <c r="AR326" s="226"/>
      <c r="AS326" s="91">
        <f t="shared" si="11"/>
        <v>0</v>
      </c>
      <c r="AT326" s="91">
        <f t="shared" si="10"/>
        <v>0</v>
      </c>
    </row>
    <row r="327" spans="1:46" x14ac:dyDescent="0.15">
      <c r="A327" s="223">
        <v>325</v>
      </c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7"/>
      <c r="AN327" s="226"/>
      <c r="AO327" s="226"/>
      <c r="AP327" s="228"/>
      <c r="AQ327" s="226"/>
      <c r="AR327" s="226"/>
      <c r="AS327" s="91">
        <f t="shared" si="11"/>
        <v>0</v>
      </c>
      <c r="AT327" s="91">
        <f t="shared" si="10"/>
        <v>0</v>
      </c>
    </row>
    <row r="328" spans="1:46" x14ac:dyDescent="0.15">
      <c r="A328" s="223">
        <v>326</v>
      </c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7"/>
      <c r="AN328" s="226"/>
      <c r="AO328" s="226"/>
      <c r="AP328" s="228"/>
      <c r="AQ328" s="226"/>
      <c r="AR328" s="226"/>
      <c r="AS328" s="91">
        <f t="shared" si="11"/>
        <v>0</v>
      </c>
      <c r="AT328" s="91">
        <f t="shared" si="10"/>
        <v>0</v>
      </c>
    </row>
    <row r="329" spans="1:46" x14ac:dyDescent="0.15">
      <c r="A329" s="223">
        <v>327</v>
      </c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7"/>
      <c r="AN329" s="226"/>
      <c r="AO329" s="226"/>
      <c r="AP329" s="228"/>
      <c r="AQ329" s="226"/>
      <c r="AR329" s="226"/>
      <c r="AS329" s="91">
        <f t="shared" si="11"/>
        <v>0</v>
      </c>
      <c r="AT329" s="91">
        <f t="shared" si="10"/>
        <v>0</v>
      </c>
    </row>
    <row r="330" spans="1:46" x14ac:dyDescent="0.15">
      <c r="A330" s="223">
        <v>328</v>
      </c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7"/>
      <c r="AN330" s="226"/>
      <c r="AO330" s="226"/>
      <c r="AP330" s="228"/>
      <c r="AQ330" s="226"/>
      <c r="AR330" s="226"/>
      <c r="AS330" s="91">
        <f t="shared" si="11"/>
        <v>0</v>
      </c>
      <c r="AT330" s="91">
        <f t="shared" si="10"/>
        <v>0</v>
      </c>
    </row>
    <row r="331" spans="1:46" x14ac:dyDescent="0.15">
      <c r="A331" s="223">
        <v>329</v>
      </c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7"/>
      <c r="AN331" s="226"/>
      <c r="AO331" s="226"/>
      <c r="AP331" s="228"/>
      <c r="AQ331" s="226"/>
      <c r="AR331" s="226"/>
      <c r="AS331" s="91">
        <f t="shared" si="11"/>
        <v>0</v>
      </c>
      <c r="AT331" s="91">
        <f t="shared" si="10"/>
        <v>0</v>
      </c>
    </row>
    <row r="332" spans="1:46" x14ac:dyDescent="0.15">
      <c r="A332" s="223">
        <v>330</v>
      </c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7"/>
      <c r="AN332" s="226"/>
      <c r="AO332" s="226"/>
      <c r="AP332" s="228"/>
      <c r="AQ332" s="226"/>
      <c r="AR332" s="226"/>
      <c r="AS332" s="91">
        <f t="shared" si="11"/>
        <v>0</v>
      </c>
      <c r="AT332" s="91">
        <f t="shared" si="10"/>
        <v>0</v>
      </c>
    </row>
    <row r="333" spans="1:46" x14ac:dyDescent="0.15">
      <c r="A333" s="223">
        <v>331</v>
      </c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7"/>
      <c r="AN333" s="226"/>
      <c r="AO333" s="226"/>
      <c r="AP333" s="228"/>
      <c r="AQ333" s="226"/>
      <c r="AR333" s="226"/>
      <c r="AS333" s="91">
        <f t="shared" si="11"/>
        <v>0</v>
      </c>
      <c r="AT333" s="91">
        <f t="shared" si="10"/>
        <v>0</v>
      </c>
    </row>
    <row r="334" spans="1:46" x14ac:dyDescent="0.15">
      <c r="A334" s="223">
        <v>332</v>
      </c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7"/>
      <c r="AN334" s="226"/>
      <c r="AO334" s="226"/>
      <c r="AP334" s="228"/>
      <c r="AQ334" s="226"/>
      <c r="AR334" s="226"/>
      <c r="AS334" s="91">
        <f t="shared" si="11"/>
        <v>0</v>
      </c>
      <c r="AT334" s="91">
        <f t="shared" si="10"/>
        <v>0</v>
      </c>
    </row>
    <row r="335" spans="1:46" x14ac:dyDescent="0.15">
      <c r="A335" s="223">
        <v>333</v>
      </c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7"/>
      <c r="AN335" s="226"/>
      <c r="AO335" s="226"/>
      <c r="AP335" s="228"/>
      <c r="AQ335" s="226"/>
      <c r="AR335" s="226"/>
      <c r="AS335" s="91">
        <f t="shared" si="11"/>
        <v>0</v>
      </c>
      <c r="AT335" s="91">
        <f t="shared" si="10"/>
        <v>0</v>
      </c>
    </row>
    <row r="336" spans="1:46" x14ac:dyDescent="0.15">
      <c r="A336" s="223">
        <v>334</v>
      </c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7"/>
      <c r="AN336" s="226"/>
      <c r="AO336" s="226"/>
      <c r="AP336" s="228"/>
      <c r="AQ336" s="226"/>
      <c r="AR336" s="226"/>
      <c r="AS336" s="91">
        <f t="shared" si="11"/>
        <v>0</v>
      </c>
      <c r="AT336" s="91">
        <f t="shared" si="10"/>
        <v>0</v>
      </c>
    </row>
    <row r="337" spans="1:46" x14ac:dyDescent="0.15">
      <c r="A337" s="223">
        <v>335</v>
      </c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7"/>
      <c r="AN337" s="226"/>
      <c r="AO337" s="226"/>
      <c r="AP337" s="228"/>
      <c r="AQ337" s="226"/>
      <c r="AR337" s="226"/>
      <c r="AS337" s="91">
        <f t="shared" si="11"/>
        <v>0</v>
      </c>
      <c r="AT337" s="91">
        <f t="shared" si="10"/>
        <v>0</v>
      </c>
    </row>
    <row r="338" spans="1:46" x14ac:dyDescent="0.15">
      <c r="A338" s="223">
        <v>336</v>
      </c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6"/>
      <c r="W338" s="226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7"/>
      <c r="AN338" s="226"/>
      <c r="AO338" s="226"/>
      <c r="AP338" s="228"/>
      <c r="AQ338" s="226"/>
      <c r="AR338" s="226"/>
      <c r="AS338" s="91">
        <f t="shared" si="11"/>
        <v>0</v>
      </c>
      <c r="AT338" s="91">
        <f t="shared" si="10"/>
        <v>0</v>
      </c>
    </row>
    <row r="339" spans="1:46" x14ac:dyDescent="0.15">
      <c r="A339" s="223">
        <v>337</v>
      </c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6"/>
      <c r="W339" s="226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7"/>
      <c r="AN339" s="226"/>
      <c r="AO339" s="226"/>
      <c r="AP339" s="228"/>
      <c r="AQ339" s="226"/>
      <c r="AR339" s="226"/>
      <c r="AS339" s="91">
        <f t="shared" si="11"/>
        <v>0</v>
      </c>
      <c r="AT339" s="91">
        <f t="shared" si="10"/>
        <v>0</v>
      </c>
    </row>
    <row r="340" spans="1:46" x14ac:dyDescent="0.15">
      <c r="A340" s="223">
        <v>338</v>
      </c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6"/>
      <c r="W340" s="226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7"/>
      <c r="AN340" s="226"/>
      <c r="AO340" s="226"/>
      <c r="AP340" s="228"/>
      <c r="AQ340" s="226"/>
      <c r="AR340" s="226"/>
      <c r="AS340" s="91">
        <f t="shared" si="11"/>
        <v>0</v>
      </c>
      <c r="AT340" s="91">
        <f t="shared" si="10"/>
        <v>0</v>
      </c>
    </row>
    <row r="341" spans="1:46" x14ac:dyDescent="0.15">
      <c r="A341" s="223">
        <v>339</v>
      </c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6"/>
      <c r="W341" s="226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7"/>
      <c r="AN341" s="226"/>
      <c r="AO341" s="226"/>
      <c r="AP341" s="228"/>
      <c r="AQ341" s="226"/>
      <c r="AR341" s="226"/>
      <c r="AS341" s="91">
        <f t="shared" si="11"/>
        <v>0</v>
      </c>
      <c r="AT341" s="91">
        <f t="shared" si="10"/>
        <v>0</v>
      </c>
    </row>
    <row r="342" spans="1:46" x14ac:dyDescent="0.15">
      <c r="A342" s="223">
        <v>340</v>
      </c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6"/>
      <c r="W342" s="226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7"/>
      <c r="AN342" s="226"/>
      <c r="AO342" s="226"/>
      <c r="AP342" s="228"/>
      <c r="AQ342" s="226"/>
      <c r="AR342" s="226"/>
      <c r="AS342" s="91">
        <f t="shared" si="11"/>
        <v>0</v>
      </c>
      <c r="AT342" s="91">
        <f t="shared" si="10"/>
        <v>0</v>
      </c>
    </row>
    <row r="343" spans="1:46" x14ac:dyDescent="0.15">
      <c r="A343" s="223">
        <v>341</v>
      </c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6"/>
      <c r="W343" s="226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7"/>
      <c r="AN343" s="226"/>
      <c r="AO343" s="226"/>
      <c r="AP343" s="228"/>
      <c r="AQ343" s="226"/>
      <c r="AR343" s="226"/>
      <c r="AS343" s="91">
        <f t="shared" si="11"/>
        <v>0</v>
      </c>
      <c r="AT343" s="91">
        <f t="shared" si="10"/>
        <v>0</v>
      </c>
    </row>
    <row r="344" spans="1:46" x14ac:dyDescent="0.15">
      <c r="A344" s="223">
        <v>342</v>
      </c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7"/>
      <c r="AN344" s="226"/>
      <c r="AO344" s="226"/>
      <c r="AP344" s="228"/>
      <c r="AQ344" s="226"/>
      <c r="AR344" s="226"/>
      <c r="AS344" s="91">
        <f t="shared" si="11"/>
        <v>0</v>
      </c>
      <c r="AT344" s="91">
        <f t="shared" si="10"/>
        <v>0</v>
      </c>
    </row>
    <row r="345" spans="1:46" x14ac:dyDescent="0.15">
      <c r="A345" s="223">
        <v>343</v>
      </c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6"/>
      <c r="W345" s="226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7"/>
      <c r="AN345" s="226"/>
      <c r="AO345" s="226"/>
      <c r="AP345" s="228"/>
      <c r="AQ345" s="226"/>
      <c r="AR345" s="226"/>
      <c r="AS345" s="91">
        <f t="shared" si="11"/>
        <v>0</v>
      </c>
      <c r="AT345" s="91">
        <f t="shared" si="10"/>
        <v>0</v>
      </c>
    </row>
    <row r="346" spans="1:46" x14ac:dyDescent="0.15">
      <c r="A346" s="223">
        <v>344</v>
      </c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7"/>
      <c r="AN346" s="226"/>
      <c r="AO346" s="226"/>
      <c r="AP346" s="228"/>
      <c r="AQ346" s="226"/>
      <c r="AR346" s="226"/>
      <c r="AS346" s="91">
        <f t="shared" si="11"/>
        <v>0</v>
      </c>
      <c r="AT346" s="91">
        <f t="shared" si="10"/>
        <v>0</v>
      </c>
    </row>
    <row r="347" spans="1:46" x14ac:dyDescent="0.15">
      <c r="A347" s="223">
        <v>345</v>
      </c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6"/>
      <c r="W347" s="226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7"/>
      <c r="AN347" s="226"/>
      <c r="AO347" s="226"/>
      <c r="AP347" s="228"/>
      <c r="AQ347" s="226"/>
      <c r="AR347" s="226"/>
      <c r="AS347" s="91">
        <f t="shared" si="11"/>
        <v>0</v>
      </c>
      <c r="AT347" s="91">
        <f t="shared" si="10"/>
        <v>0</v>
      </c>
    </row>
    <row r="348" spans="1:46" x14ac:dyDescent="0.15">
      <c r="A348" s="223">
        <v>346</v>
      </c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6"/>
      <c r="W348" s="226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226"/>
      <c r="AH348" s="226"/>
      <c r="AI348" s="226"/>
      <c r="AJ348" s="226"/>
      <c r="AK348" s="226"/>
      <c r="AL348" s="226"/>
      <c r="AM348" s="227"/>
      <c r="AN348" s="226"/>
      <c r="AO348" s="226"/>
      <c r="AP348" s="228"/>
      <c r="AQ348" s="226"/>
      <c r="AR348" s="226"/>
      <c r="AS348" s="91">
        <f t="shared" si="11"/>
        <v>0</v>
      </c>
      <c r="AT348" s="91">
        <f t="shared" si="10"/>
        <v>0</v>
      </c>
    </row>
    <row r="349" spans="1:46" x14ac:dyDescent="0.15">
      <c r="A349" s="223">
        <v>347</v>
      </c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6"/>
      <c r="W349" s="226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7"/>
      <c r="AN349" s="226"/>
      <c r="AO349" s="226"/>
      <c r="AP349" s="228"/>
      <c r="AQ349" s="226"/>
      <c r="AR349" s="226"/>
      <c r="AS349" s="91">
        <f t="shared" si="11"/>
        <v>0</v>
      </c>
      <c r="AT349" s="91">
        <f t="shared" si="10"/>
        <v>0</v>
      </c>
    </row>
    <row r="350" spans="1:46" x14ac:dyDescent="0.15">
      <c r="A350" s="223">
        <v>348</v>
      </c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6"/>
      <c r="W350" s="226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7"/>
      <c r="AN350" s="226"/>
      <c r="AO350" s="226"/>
      <c r="AP350" s="228"/>
      <c r="AQ350" s="226"/>
      <c r="AR350" s="226"/>
      <c r="AS350" s="91">
        <f t="shared" si="11"/>
        <v>0</v>
      </c>
      <c r="AT350" s="91">
        <f t="shared" si="10"/>
        <v>0</v>
      </c>
    </row>
    <row r="351" spans="1:46" x14ac:dyDescent="0.15">
      <c r="A351" s="223">
        <v>349</v>
      </c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7"/>
      <c r="AN351" s="226"/>
      <c r="AO351" s="226"/>
      <c r="AP351" s="228"/>
      <c r="AQ351" s="226"/>
      <c r="AR351" s="226"/>
      <c r="AS351" s="91">
        <f t="shared" si="11"/>
        <v>0</v>
      </c>
      <c r="AT351" s="91">
        <f t="shared" si="10"/>
        <v>0</v>
      </c>
    </row>
    <row r="352" spans="1:46" x14ac:dyDescent="0.15">
      <c r="A352" s="223">
        <v>350</v>
      </c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7"/>
      <c r="AN352" s="226"/>
      <c r="AO352" s="226"/>
      <c r="AP352" s="228"/>
      <c r="AQ352" s="226"/>
      <c r="AR352" s="226"/>
      <c r="AS352" s="91">
        <f t="shared" si="11"/>
        <v>0</v>
      </c>
      <c r="AT352" s="91">
        <f t="shared" si="10"/>
        <v>0</v>
      </c>
    </row>
    <row r="353" spans="1:46" x14ac:dyDescent="0.15">
      <c r="A353" s="223">
        <v>351</v>
      </c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6"/>
      <c r="W353" s="226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7"/>
      <c r="AN353" s="226"/>
      <c r="AO353" s="226"/>
      <c r="AP353" s="228"/>
      <c r="AQ353" s="226"/>
      <c r="AR353" s="226"/>
      <c r="AS353" s="91">
        <f t="shared" si="11"/>
        <v>0</v>
      </c>
      <c r="AT353" s="91">
        <f t="shared" si="10"/>
        <v>0</v>
      </c>
    </row>
    <row r="354" spans="1:46" x14ac:dyDescent="0.15">
      <c r="A354" s="223">
        <v>352</v>
      </c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6"/>
      <c r="W354" s="226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7"/>
      <c r="AN354" s="226"/>
      <c r="AO354" s="226"/>
      <c r="AP354" s="228"/>
      <c r="AQ354" s="226"/>
      <c r="AR354" s="226"/>
      <c r="AS354" s="91">
        <f t="shared" si="11"/>
        <v>0</v>
      </c>
      <c r="AT354" s="91">
        <f t="shared" si="10"/>
        <v>0</v>
      </c>
    </row>
    <row r="355" spans="1:46" x14ac:dyDescent="0.15">
      <c r="A355" s="223">
        <v>353</v>
      </c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7"/>
      <c r="AN355" s="226"/>
      <c r="AO355" s="226"/>
      <c r="AP355" s="228"/>
      <c r="AQ355" s="226"/>
      <c r="AR355" s="226"/>
      <c r="AS355" s="91">
        <f t="shared" si="11"/>
        <v>0</v>
      </c>
      <c r="AT355" s="91">
        <f t="shared" si="10"/>
        <v>0</v>
      </c>
    </row>
    <row r="356" spans="1:46" x14ac:dyDescent="0.15">
      <c r="A356" s="223">
        <v>354</v>
      </c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6"/>
      <c r="W356" s="226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7"/>
      <c r="AN356" s="226"/>
      <c r="AO356" s="226"/>
      <c r="AP356" s="228"/>
      <c r="AQ356" s="226"/>
      <c r="AR356" s="226"/>
      <c r="AS356" s="91">
        <f t="shared" si="11"/>
        <v>0</v>
      </c>
      <c r="AT356" s="91">
        <f t="shared" si="10"/>
        <v>0</v>
      </c>
    </row>
    <row r="357" spans="1:46" x14ac:dyDescent="0.15">
      <c r="A357" s="223">
        <v>355</v>
      </c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6"/>
      <c r="W357" s="226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7"/>
      <c r="AN357" s="226"/>
      <c r="AO357" s="226"/>
      <c r="AP357" s="228"/>
      <c r="AQ357" s="226"/>
      <c r="AR357" s="226"/>
      <c r="AS357" s="91">
        <f t="shared" si="11"/>
        <v>0</v>
      </c>
      <c r="AT357" s="91">
        <f t="shared" si="10"/>
        <v>0</v>
      </c>
    </row>
    <row r="358" spans="1:46" x14ac:dyDescent="0.15">
      <c r="A358" s="223">
        <v>356</v>
      </c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7"/>
      <c r="AN358" s="226"/>
      <c r="AO358" s="226"/>
      <c r="AP358" s="228"/>
      <c r="AQ358" s="226"/>
      <c r="AR358" s="226"/>
      <c r="AS358" s="91">
        <f t="shared" si="11"/>
        <v>0</v>
      </c>
      <c r="AT358" s="91">
        <f t="shared" si="10"/>
        <v>0</v>
      </c>
    </row>
    <row r="359" spans="1:46" x14ac:dyDescent="0.15">
      <c r="A359" s="223">
        <v>357</v>
      </c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7"/>
      <c r="AN359" s="226"/>
      <c r="AO359" s="226"/>
      <c r="AP359" s="228"/>
      <c r="AQ359" s="226"/>
      <c r="AR359" s="226"/>
      <c r="AS359" s="91">
        <f t="shared" si="11"/>
        <v>0</v>
      </c>
      <c r="AT359" s="91">
        <f t="shared" si="10"/>
        <v>0</v>
      </c>
    </row>
    <row r="360" spans="1:46" x14ac:dyDescent="0.15">
      <c r="A360" s="223">
        <v>358</v>
      </c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7"/>
      <c r="AN360" s="226"/>
      <c r="AO360" s="226"/>
      <c r="AP360" s="228"/>
      <c r="AQ360" s="226"/>
      <c r="AR360" s="226"/>
      <c r="AS360" s="91">
        <f t="shared" si="11"/>
        <v>0</v>
      </c>
      <c r="AT360" s="91">
        <f t="shared" si="10"/>
        <v>0</v>
      </c>
    </row>
    <row r="361" spans="1:46" x14ac:dyDescent="0.15">
      <c r="A361" s="223">
        <v>359</v>
      </c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6"/>
      <c r="W361" s="226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7"/>
      <c r="AN361" s="226"/>
      <c r="AO361" s="226"/>
      <c r="AP361" s="228"/>
      <c r="AQ361" s="226"/>
      <c r="AR361" s="226"/>
      <c r="AS361" s="91">
        <f t="shared" si="11"/>
        <v>0</v>
      </c>
      <c r="AT361" s="91">
        <f t="shared" si="10"/>
        <v>0</v>
      </c>
    </row>
    <row r="362" spans="1:46" x14ac:dyDescent="0.15">
      <c r="A362" s="223">
        <v>360</v>
      </c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6"/>
      <c r="W362" s="226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7"/>
      <c r="AN362" s="226"/>
      <c r="AO362" s="226"/>
      <c r="AP362" s="228"/>
      <c r="AQ362" s="226"/>
      <c r="AR362" s="226"/>
      <c r="AS362" s="91">
        <f t="shared" si="11"/>
        <v>0</v>
      </c>
      <c r="AT362" s="91">
        <f t="shared" si="10"/>
        <v>0</v>
      </c>
    </row>
    <row r="363" spans="1:46" x14ac:dyDescent="0.15">
      <c r="A363" s="223">
        <v>361</v>
      </c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7"/>
      <c r="AN363" s="226"/>
      <c r="AO363" s="226"/>
      <c r="AP363" s="228"/>
      <c r="AQ363" s="226"/>
      <c r="AR363" s="226"/>
      <c r="AS363" s="91">
        <f t="shared" si="11"/>
        <v>0</v>
      </c>
      <c r="AT363" s="91">
        <f t="shared" si="10"/>
        <v>0</v>
      </c>
    </row>
    <row r="364" spans="1:46" x14ac:dyDescent="0.15">
      <c r="A364" s="223">
        <v>362</v>
      </c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7"/>
      <c r="AN364" s="226"/>
      <c r="AO364" s="226"/>
      <c r="AP364" s="228"/>
      <c r="AQ364" s="226"/>
      <c r="AR364" s="226"/>
      <c r="AS364" s="91">
        <f t="shared" si="11"/>
        <v>0</v>
      </c>
      <c r="AT364" s="91">
        <f t="shared" si="10"/>
        <v>0</v>
      </c>
    </row>
    <row r="365" spans="1:46" x14ac:dyDescent="0.15">
      <c r="A365" s="223">
        <v>363</v>
      </c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7"/>
      <c r="AN365" s="226"/>
      <c r="AO365" s="226"/>
      <c r="AP365" s="228"/>
      <c r="AQ365" s="226"/>
      <c r="AR365" s="226"/>
      <c r="AS365" s="91">
        <f t="shared" si="11"/>
        <v>0</v>
      </c>
      <c r="AT365" s="91">
        <f t="shared" si="10"/>
        <v>0</v>
      </c>
    </row>
    <row r="366" spans="1:46" x14ac:dyDescent="0.15">
      <c r="A366" s="223">
        <v>364</v>
      </c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7"/>
      <c r="AN366" s="226"/>
      <c r="AO366" s="226"/>
      <c r="AP366" s="228"/>
      <c r="AQ366" s="226"/>
      <c r="AR366" s="226"/>
      <c r="AS366" s="91">
        <f t="shared" si="11"/>
        <v>0</v>
      </c>
      <c r="AT366" s="91">
        <f t="shared" si="10"/>
        <v>0</v>
      </c>
    </row>
    <row r="367" spans="1:46" x14ac:dyDescent="0.15">
      <c r="A367" s="223">
        <v>365</v>
      </c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7"/>
      <c r="AN367" s="226"/>
      <c r="AO367" s="226"/>
      <c r="AP367" s="228"/>
      <c r="AQ367" s="226"/>
      <c r="AR367" s="226"/>
      <c r="AS367" s="91">
        <f t="shared" si="11"/>
        <v>0</v>
      </c>
      <c r="AT367" s="91">
        <f t="shared" si="10"/>
        <v>0</v>
      </c>
    </row>
    <row r="368" spans="1:46" x14ac:dyDescent="0.15">
      <c r="A368" s="223">
        <v>366</v>
      </c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7"/>
      <c r="AN368" s="226"/>
      <c r="AO368" s="226"/>
      <c r="AP368" s="228"/>
      <c r="AQ368" s="226"/>
      <c r="AR368" s="226"/>
      <c r="AS368" s="91">
        <f t="shared" si="11"/>
        <v>0</v>
      </c>
      <c r="AT368" s="91">
        <f t="shared" si="10"/>
        <v>0</v>
      </c>
    </row>
    <row r="369" spans="1:46" x14ac:dyDescent="0.15">
      <c r="A369" s="223">
        <v>367</v>
      </c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7"/>
      <c r="AN369" s="226"/>
      <c r="AO369" s="226"/>
      <c r="AP369" s="228"/>
      <c r="AQ369" s="226"/>
      <c r="AR369" s="226"/>
      <c r="AS369" s="91">
        <f t="shared" si="11"/>
        <v>0</v>
      </c>
      <c r="AT369" s="91">
        <f t="shared" si="10"/>
        <v>0</v>
      </c>
    </row>
    <row r="370" spans="1:46" x14ac:dyDescent="0.15">
      <c r="A370" s="223">
        <v>368</v>
      </c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7"/>
      <c r="AN370" s="226"/>
      <c r="AO370" s="226"/>
      <c r="AP370" s="228"/>
      <c r="AQ370" s="226"/>
      <c r="AR370" s="226"/>
      <c r="AS370" s="91">
        <f t="shared" si="11"/>
        <v>0</v>
      </c>
      <c r="AT370" s="91">
        <f t="shared" si="10"/>
        <v>0</v>
      </c>
    </row>
    <row r="371" spans="1:46" x14ac:dyDescent="0.15">
      <c r="A371" s="223">
        <v>369</v>
      </c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7"/>
      <c r="AN371" s="226"/>
      <c r="AO371" s="226"/>
      <c r="AP371" s="228"/>
      <c r="AQ371" s="226"/>
      <c r="AR371" s="226"/>
      <c r="AS371" s="91">
        <f t="shared" si="11"/>
        <v>0</v>
      </c>
      <c r="AT371" s="91">
        <f t="shared" si="10"/>
        <v>0</v>
      </c>
    </row>
    <row r="372" spans="1:46" x14ac:dyDescent="0.15">
      <c r="A372" s="223">
        <v>370</v>
      </c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7"/>
      <c r="AN372" s="226"/>
      <c r="AO372" s="226"/>
      <c r="AP372" s="228"/>
      <c r="AQ372" s="226"/>
      <c r="AR372" s="226"/>
      <c r="AS372" s="91">
        <f t="shared" si="11"/>
        <v>0</v>
      </c>
      <c r="AT372" s="91">
        <f t="shared" si="10"/>
        <v>0</v>
      </c>
    </row>
    <row r="373" spans="1:46" x14ac:dyDescent="0.15">
      <c r="A373" s="223">
        <v>371</v>
      </c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7"/>
      <c r="AN373" s="226"/>
      <c r="AO373" s="226"/>
      <c r="AP373" s="228"/>
      <c r="AQ373" s="226"/>
      <c r="AR373" s="226"/>
      <c r="AS373" s="91">
        <f t="shared" si="11"/>
        <v>0</v>
      </c>
      <c r="AT373" s="91">
        <f t="shared" si="10"/>
        <v>0</v>
      </c>
    </row>
    <row r="374" spans="1:46" x14ac:dyDescent="0.15">
      <c r="A374" s="223">
        <v>372</v>
      </c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7"/>
      <c r="AN374" s="226"/>
      <c r="AO374" s="226"/>
      <c r="AP374" s="228"/>
      <c r="AQ374" s="226"/>
      <c r="AR374" s="226"/>
      <c r="AS374" s="91">
        <f t="shared" si="11"/>
        <v>0</v>
      </c>
      <c r="AT374" s="91">
        <f t="shared" si="10"/>
        <v>0</v>
      </c>
    </row>
    <row r="375" spans="1:46" x14ac:dyDescent="0.15">
      <c r="A375" s="223">
        <v>373</v>
      </c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7"/>
      <c r="AN375" s="226"/>
      <c r="AO375" s="226"/>
      <c r="AP375" s="228"/>
      <c r="AQ375" s="226"/>
      <c r="AR375" s="226"/>
      <c r="AS375" s="91">
        <f t="shared" si="11"/>
        <v>0</v>
      </c>
      <c r="AT375" s="91">
        <f t="shared" si="10"/>
        <v>0</v>
      </c>
    </row>
    <row r="376" spans="1:46" x14ac:dyDescent="0.15">
      <c r="A376" s="223">
        <v>374</v>
      </c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7"/>
      <c r="AN376" s="226"/>
      <c r="AO376" s="226"/>
      <c r="AP376" s="228"/>
      <c r="AQ376" s="226"/>
      <c r="AR376" s="226"/>
      <c r="AS376" s="91">
        <f t="shared" si="11"/>
        <v>0</v>
      </c>
      <c r="AT376" s="91">
        <f t="shared" si="10"/>
        <v>0</v>
      </c>
    </row>
    <row r="377" spans="1:46" x14ac:dyDescent="0.15">
      <c r="A377" s="223">
        <v>375</v>
      </c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7"/>
      <c r="AN377" s="226"/>
      <c r="AO377" s="226"/>
      <c r="AP377" s="228"/>
      <c r="AQ377" s="226"/>
      <c r="AR377" s="226"/>
      <c r="AS377" s="91">
        <f t="shared" si="11"/>
        <v>0</v>
      </c>
      <c r="AT377" s="91">
        <f t="shared" si="10"/>
        <v>0</v>
      </c>
    </row>
    <row r="378" spans="1:46" x14ac:dyDescent="0.15">
      <c r="A378" s="223">
        <v>376</v>
      </c>
      <c r="B378" s="226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7"/>
      <c r="AN378" s="226"/>
      <c r="AO378" s="226"/>
      <c r="AP378" s="228"/>
      <c r="AQ378" s="226"/>
      <c r="AR378" s="226"/>
      <c r="AS378" s="91">
        <f t="shared" si="11"/>
        <v>0</v>
      </c>
      <c r="AT378" s="91">
        <f t="shared" si="10"/>
        <v>0</v>
      </c>
    </row>
    <row r="379" spans="1:46" x14ac:dyDescent="0.15">
      <c r="A379" s="223">
        <v>377</v>
      </c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7"/>
      <c r="AN379" s="226"/>
      <c r="AO379" s="226"/>
      <c r="AP379" s="228"/>
      <c r="AQ379" s="226"/>
      <c r="AR379" s="226"/>
      <c r="AS379" s="91">
        <f t="shared" si="11"/>
        <v>0</v>
      </c>
      <c r="AT379" s="91">
        <f t="shared" si="10"/>
        <v>0</v>
      </c>
    </row>
    <row r="380" spans="1:46" x14ac:dyDescent="0.15">
      <c r="A380" s="223">
        <v>378</v>
      </c>
      <c r="B380" s="226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7"/>
      <c r="AN380" s="226"/>
      <c r="AO380" s="226"/>
      <c r="AP380" s="228"/>
      <c r="AQ380" s="226"/>
      <c r="AR380" s="226"/>
      <c r="AS380" s="91">
        <f t="shared" si="11"/>
        <v>0</v>
      </c>
      <c r="AT380" s="91">
        <f t="shared" si="10"/>
        <v>0</v>
      </c>
    </row>
    <row r="381" spans="1:46" x14ac:dyDescent="0.15">
      <c r="A381" s="223">
        <v>379</v>
      </c>
      <c r="B381" s="226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7"/>
      <c r="AN381" s="226"/>
      <c r="AO381" s="226"/>
      <c r="AP381" s="228"/>
      <c r="AQ381" s="226"/>
      <c r="AR381" s="226"/>
      <c r="AS381" s="91">
        <f t="shared" si="11"/>
        <v>0</v>
      </c>
      <c r="AT381" s="91">
        <f t="shared" si="10"/>
        <v>0</v>
      </c>
    </row>
    <row r="382" spans="1:46" x14ac:dyDescent="0.15">
      <c r="A382" s="223">
        <v>380</v>
      </c>
      <c r="B382" s="226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7"/>
      <c r="AN382" s="226"/>
      <c r="AO382" s="226"/>
      <c r="AP382" s="228"/>
      <c r="AQ382" s="226"/>
      <c r="AR382" s="226"/>
      <c r="AS382" s="91">
        <f t="shared" si="11"/>
        <v>0</v>
      </c>
      <c r="AT382" s="91">
        <f t="shared" si="10"/>
        <v>0</v>
      </c>
    </row>
    <row r="383" spans="1:46" x14ac:dyDescent="0.15">
      <c r="A383" s="223">
        <v>381</v>
      </c>
      <c r="B383" s="226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7"/>
      <c r="AN383" s="226"/>
      <c r="AO383" s="226"/>
      <c r="AP383" s="228"/>
      <c r="AQ383" s="226"/>
      <c r="AR383" s="226"/>
      <c r="AS383" s="91">
        <f t="shared" si="11"/>
        <v>0</v>
      </c>
      <c r="AT383" s="91">
        <f t="shared" si="10"/>
        <v>0</v>
      </c>
    </row>
    <row r="384" spans="1:46" x14ac:dyDescent="0.15">
      <c r="A384" s="223">
        <v>382</v>
      </c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7"/>
      <c r="AN384" s="226"/>
      <c r="AO384" s="226"/>
      <c r="AP384" s="228"/>
      <c r="AQ384" s="226"/>
      <c r="AR384" s="226"/>
      <c r="AS384" s="91">
        <f t="shared" si="11"/>
        <v>0</v>
      </c>
      <c r="AT384" s="91">
        <f t="shared" si="10"/>
        <v>0</v>
      </c>
    </row>
    <row r="385" spans="1:46" x14ac:dyDescent="0.15">
      <c r="A385" s="223">
        <v>383</v>
      </c>
      <c r="B385" s="226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7"/>
      <c r="AN385" s="226"/>
      <c r="AO385" s="226"/>
      <c r="AP385" s="228"/>
      <c r="AQ385" s="226"/>
      <c r="AR385" s="226"/>
      <c r="AS385" s="91">
        <f t="shared" si="11"/>
        <v>0</v>
      </c>
      <c r="AT385" s="91">
        <f t="shared" si="10"/>
        <v>0</v>
      </c>
    </row>
    <row r="386" spans="1:46" x14ac:dyDescent="0.15">
      <c r="A386" s="223">
        <v>384</v>
      </c>
      <c r="B386" s="226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7"/>
      <c r="AN386" s="226"/>
      <c r="AO386" s="226"/>
      <c r="AP386" s="228"/>
      <c r="AQ386" s="226"/>
      <c r="AR386" s="226"/>
      <c r="AS386" s="91">
        <f t="shared" si="11"/>
        <v>0</v>
      </c>
      <c r="AT386" s="91">
        <f t="shared" si="10"/>
        <v>0</v>
      </c>
    </row>
    <row r="387" spans="1:46" x14ac:dyDescent="0.15">
      <c r="A387" s="223">
        <v>385</v>
      </c>
      <c r="B387" s="226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7"/>
      <c r="AN387" s="226"/>
      <c r="AO387" s="226"/>
      <c r="AP387" s="228"/>
      <c r="AQ387" s="226"/>
      <c r="AR387" s="226"/>
      <c r="AS387" s="91">
        <f t="shared" si="11"/>
        <v>0</v>
      </c>
      <c r="AT387" s="91">
        <f t="shared" ref="AT387:AT450" si="12">IF(AK387="",0,1)</f>
        <v>0</v>
      </c>
    </row>
    <row r="388" spans="1:46" x14ac:dyDescent="0.15">
      <c r="A388" s="223">
        <v>386</v>
      </c>
      <c r="B388" s="226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7"/>
      <c r="AN388" s="226"/>
      <c r="AO388" s="226"/>
      <c r="AP388" s="228"/>
      <c r="AQ388" s="226"/>
      <c r="AR388" s="226"/>
      <c r="AS388" s="91">
        <f t="shared" ref="AS388:AS451" si="13">IF(AP387=AP388,0,1)</f>
        <v>0</v>
      </c>
      <c r="AT388" s="91">
        <f t="shared" si="12"/>
        <v>0</v>
      </c>
    </row>
    <row r="389" spans="1:46" x14ac:dyDescent="0.15">
      <c r="A389" s="223">
        <v>387</v>
      </c>
      <c r="B389" s="226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7"/>
      <c r="AN389" s="226"/>
      <c r="AO389" s="226"/>
      <c r="AP389" s="228"/>
      <c r="AQ389" s="226"/>
      <c r="AR389" s="226"/>
      <c r="AS389" s="91">
        <f t="shared" si="13"/>
        <v>0</v>
      </c>
      <c r="AT389" s="91">
        <f t="shared" si="12"/>
        <v>0</v>
      </c>
    </row>
    <row r="390" spans="1:46" x14ac:dyDescent="0.15">
      <c r="A390" s="223">
        <v>388</v>
      </c>
      <c r="B390" s="226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7"/>
      <c r="AN390" s="226"/>
      <c r="AO390" s="226"/>
      <c r="AP390" s="228"/>
      <c r="AQ390" s="226"/>
      <c r="AR390" s="226"/>
      <c r="AS390" s="91">
        <f t="shared" si="13"/>
        <v>0</v>
      </c>
      <c r="AT390" s="91">
        <f t="shared" si="12"/>
        <v>0</v>
      </c>
    </row>
    <row r="391" spans="1:46" x14ac:dyDescent="0.15">
      <c r="A391" s="223">
        <v>389</v>
      </c>
      <c r="B391" s="226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7"/>
      <c r="AN391" s="226"/>
      <c r="AO391" s="226"/>
      <c r="AP391" s="228"/>
      <c r="AQ391" s="226"/>
      <c r="AR391" s="226"/>
      <c r="AS391" s="91">
        <f t="shared" si="13"/>
        <v>0</v>
      </c>
      <c r="AT391" s="91">
        <f t="shared" si="12"/>
        <v>0</v>
      </c>
    </row>
    <row r="392" spans="1:46" x14ac:dyDescent="0.15">
      <c r="A392" s="223">
        <v>390</v>
      </c>
      <c r="B392" s="226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7"/>
      <c r="AN392" s="226"/>
      <c r="AO392" s="226"/>
      <c r="AP392" s="228"/>
      <c r="AQ392" s="226"/>
      <c r="AR392" s="226"/>
      <c r="AS392" s="91">
        <f t="shared" si="13"/>
        <v>0</v>
      </c>
      <c r="AT392" s="91">
        <f t="shared" si="12"/>
        <v>0</v>
      </c>
    </row>
    <row r="393" spans="1:46" x14ac:dyDescent="0.15">
      <c r="A393" s="223">
        <v>391</v>
      </c>
      <c r="B393" s="226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7"/>
      <c r="AN393" s="226"/>
      <c r="AO393" s="226"/>
      <c r="AP393" s="228"/>
      <c r="AQ393" s="226"/>
      <c r="AR393" s="226"/>
      <c r="AS393" s="91">
        <f t="shared" si="13"/>
        <v>0</v>
      </c>
      <c r="AT393" s="91">
        <f t="shared" si="12"/>
        <v>0</v>
      </c>
    </row>
    <row r="394" spans="1:46" x14ac:dyDescent="0.15">
      <c r="A394" s="223">
        <v>392</v>
      </c>
      <c r="B394" s="226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6"/>
      <c r="W394" s="226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7"/>
      <c r="AN394" s="226"/>
      <c r="AO394" s="226"/>
      <c r="AP394" s="228"/>
      <c r="AQ394" s="226"/>
      <c r="AR394" s="226"/>
      <c r="AS394" s="91">
        <f t="shared" si="13"/>
        <v>0</v>
      </c>
      <c r="AT394" s="91">
        <f t="shared" si="12"/>
        <v>0</v>
      </c>
    </row>
    <row r="395" spans="1:46" x14ac:dyDescent="0.15">
      <c r="A395" s="223">
        <v>393</v>
      </c>
      <c r="B395" s="226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6"/>
      <c r="W395" s="226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7"/>
      <c r="AN395" s="226"/>
      <c r="AO395" s="226"/>
      <c r="AP395" s="228"/>
      <c r="AQ395" s="226"/>
      <c r="AR395" s="226"/>
      <c r="AS395" s="91">
        <f t="shared" si="13"/>
        <v>0</v>
      </c>
      <c r="AT395" s="91">
        <f t="shared" si="12"/>
        <v>0</v>
      </c>
    </row>
    <row r="396" spans="1:46" x14ac:dyDescent="0.15">
      <c r="A396" s="223">
        <v>394</v>
      </c>
      <c r="B396" s="226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6"/>
      <c r="W396" s="226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7"/>
      <c r="AN396" s="226"/>
      <c r="AO396" s="226"/>
      <c r="AP396" s="228"/>
      <c r="AQ396" s="226"/>
      <c r="AR396" s="226"/>
      <c r="AS396" s="91">
        <f t="shared" si="13"/>
        <v>0</v>
      </c>
      <c r="AT396" s="91">
        <f t="shared" si="12"/>
        <v>0</v>
      </c>
    </row>
    <row r="397" spans="1:46" x14ac:dyDescent="0.15">
      <c r="A397" s="223">
        <v>395</v>
      </c>
      <c r="B397" s="226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7"/>
      <c r="AN397" s="226"/>
      <c r="AO397" s="226"/>
      <c r="AP397" s="228"/>
      <c r="AQ397" s="226"/>
      <c r="AR397" s="226"/>
      <c r="AS397" s="91">
        <f t="shared" si="13"/>
        <v>0</v>
      </c>
      <c r="AT397" s="91">
        <f t="shared" si="12"/>
        <v>0</v>
      </c>
    </row>
    <row r="398" spans="1:46" x14ac:dyDescent="0.15">
      <c r="A398" s="223">
        <v>396</v>
      </c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7"/>
      <c r="AN398" s="226"/>
      <c r="AO398" s="226"/>
      <c r="AP398" s="228"/>
      <c r="AQ398" s="226"/>
      <c r="AR398" s="226"/>
      <c r="AS398" s="91">
        <f t="shared" si="13"/>
        <v>0</v>
      </c>
      <c r="AT398" s="91">
        <f t="shared" si="12"/>
        <v>0</v>
      </c>
    </row>
    <row r="399" spans="1:46" x14ac:dyDescent="0.15">
      <c r="A399" s="223">
        <v>397</v>
      </c>
      <c r="B399" s="226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7"/>
      <c r="AN399" s="226"/>
      <c r="AO399" s="226"/>
      <c r="AP399" s="228"/>
      <c r="AQ399" s="226"/>
      <c r="AR399" s="226"/>
      <c r="AS399" s="91">
        <f t="shared" si="13"/>
        <v>0</v>
      </c>
      <c r="AT399" s="91">
        <f t="shared" si="12"/>
        <v>0</v>
      </c>
    </row>
    <row r="400" spans="1:46" x14ac:dyDescent="0.15">
      <c r="A400" s="223">
        <v>398</v>
      </c>
      <c r="B400" s="226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6"/>
      <c r="AN400" s="226"/>
      <c r="AO400" s="226"/>
      <c r="AP400" s="228"/>
      <c r="AQ400" s="226"/>
      <c r="AR400" s="226"/>
      <c r="AS400" s="91">
        <f t="shared" si="13"/>
        <v>0</v>
      </c>
      <c r="AT400" s="91">
        <f t="shared" si="12"/>
        <v>0</v>
      </c>
    </row>
    <row r="401" spans="1:46" x14ac:dyDescent="0.15">
      <c r="A401" s="223">
        <v>399</v>
      </c>
      <c r="B401" s="226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6"/>
      <c r="AN401" s="226"/>
      <c r="AO401" s="226"/>
      <c r="AP401" s="228"/>
      <c r="AQ401" s="226"/>
      <c r="AR401" s="226"/>
      <c r="AS401" s="91">
        <f t="shared" si="13"/>
        <v>0</v>
      </c>
      <c r="AT401" s="91">
        <f t="shared" si="12"/>
        <v>0</v>
      </c>
    </row>
    <row r="402" spans="1:46" x14ac:dyDescent="0.15">
      <c r="A402" s="223">
        <v>400</v>
      </c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6"/>
      <c r="AN402" s="226"/>
      <c r="AO402" s="226"/>
      <c r="AP402" s="228"/>
      <c r="AQ402" s="226"/>
      <c r="AR402" s="226"/>
      <c r="AS402" s="91">
        <f t="shared" si="13"/>
        <v>0</v>
      </c>
      <c r="AT402" s="91">
        <f t="shared" si="12"/>
        <v>0</v>
      </c>
    </row>
    <row r="403" spans="1:46" x14ac:dyDescent="0.15">
      <c r="A403" s="223">
        <v>401</v>
      </c>
      <c r="B403" s="226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6"/>
      <c r="AN403" s="226"/>
      <c r="AO403" s="226"/>
      <c r="AP403" s="228"/>
      <c r="AQ403" s="226"/>
      <c r="AR403" s="226"/>
      <c r="AS403" s="91">
        <f t="shared" si="13"/>
        <v>0</v>
      </c>
      <c r="AT403" s="91">
        <f t="shared" si="12"/>
        <v>0</v>
      </c>
    </row>
    <row r="404" spans="1:46" x14ac:dyDescent="0.15">
      <c r="A404" s="223">
        <v>402</v>
      </c>
      <c r="B404" s="226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6"/>
      <c r="AN404" s="226"/>
      <c r="AO404" s="226"/>
      <c r="AP404" s="228"/>
      <c r="AQ404" s="226"/>
      <c r="AR404" s="226"/>
      <c r="AS404" s="91">
        <f t="shared" si="13"/>
        <v>0</v>
      </c>
      <c r="AT404" s="91">
        <f t="shared" si="12"/>
        <v>0</v>
      </c>
    </row>
    <row r="405" spans="1:46" x14ac:dyDescent="0.15">
      <c r="A405" s="223">
        <v>403</v>
      </c>
      <c r="B405" s="226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8"/>
      <c r="AQ405" s="226"/>
      <c r="AR405" s="226"/>
      <c r="AS405" s="91">
        <f t="shared" si="13"/>
        <v>0</v>
      </c>
      <c r="AT405" s="91">
        <f t="shared" si="12"/>
        <v>0</v>
      </c>
    </row>
    <row r="406" spans="1:46" x14ac:dyDescent="0.15">
      <c r="A406" s="223">
        <v>404</v>
      </c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6"/>
      <c r="AN406" s="226"/>
      <c r="AO406" s="226"/>
      <c r="AP406" s="228"/>
      <c r="AQ406" s="226"/>
      <c r="AR406" s="226"/>
      <c r="AS406" s="91">
        <f t="shared" si="13"/>
        <v>0</v>
      </c>
      <c r="AT406" s="91">
        <f t="shared" si="12"/>
        <v>0</v>
      </c>
    </row>
    <row r="407" spans="1:46" x14ac:dyDescent="0.15">
      <c r="A407" s="223">
        <v>405</v>
      </c>
      <c r="B407" s="226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6"/>
      <c r="AN407" s="226"/>
      <c r="AO407" s="226"/>
      <c r="AP407" s="228"/>
      <c r="AQ407" s="226"/>
      <c r="AR407" s="226"/>
      <c r="AS407" s="91">
        <f t="shared" si="13"/>
        <v>0</v>
      </c>
      <c r="AT407" s="91">
        <f t="shared" si="12"/>
        <v>0</v>
      </c>
    </row>
    <row r="408" spans="1:46" x14ac:dyDescent="0.15">
      <c r="A408" s="223">
        <v>406</v>
      </c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6"/>
      <c r="AN408" s="226"/>
      <c r="AO408" s="226"/>
      <c r="AP408" s="228"/>
      <c r="AQ408" s="226"/>
      <c r="AR408" s="226"/>
      <c r="AS408" s="91">
        <f t="shared" si="13"/>
        <v>0</v>
      </c>
      <c r="AT408" s="91">
        <f t="shared" si="12"/>
        <v>0</v>
      </c>
    </row>
    <row r="409" spans="1:46" x14ac:dyDescent="0.15">
      <c r="A409" s="223">
        <v>407</v>
      </c>
      <c r="B409" s="226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6"/>
      <c r="AN409" s="226"/>
      <c r="AO409" s="226"/>
      <c r="AP409" s="228"/>
      <c r="AQ409" s="226"/>
      <c r="AR409" s="226"/>
      <c r="AS409" s="91">
        <f t="shared" si="13"/>
        <v>0</v>
      </c>
      <c r="AT409" s="91">
        <f t="shared" si="12"/>
        <v>0</v>
      </c>
    </row>
    <row r="410" spans="1:46" x14ac:dyDescent="0.15">
      <c r="A410" s="223">
        <v>408</v>
      </c>
      <c r="B410" s="226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6"/>
      <c r="AN410" s="226"/>
      <c r="AO410" s="226"/>
      <c r="AP410" s="228"/>
      <c r="AQ410" s="226"/>
      <c r="AR410" s="226"/>
      <c r="AS410" s="91">
        <f t="shared" si="13"/>
        <v>0</v>
      </c>
      <c r="AT410" s="91">
        <f t="shared" si="12"/>
        <v>0</v>
      </c>
    </row>
    <row r="411" spans="1:46" x14ac:dyDescent="0.15">
      <c r="A411" s="223">
        <v>409</v>
      </c>
      <c r="B411" s="226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6"/>
      <c r="AN411" s="226"/>
      <c r="AO411" s="226"/>
      <c r="AP411" s="228"/>
      <c r="AQ411" s="226"/>
      <c r="AR411" s="226"/>
      <c r="AS411" s="91">
        <f t="shared" si="13"/>
        <v>0</v>
      </c>
      <c r="AT411" s="91">
        <f t="shared" si="12"/>
        <v>0</v>
      </c>
    </row>
    <row r="412" spans="1:46" x14ac:dyDescent="0.15">
      <c r="A412" s="223">
        <v>410</v>
      </c>
      <c r="B412" s="226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6"/>
      <c r="AN412" s="226"/>
      <c r="AO412" s="226"/>
      <c r="AP412" s="228"/>
      <c r="AQ412" s="226"/>
      <c r="AR412" s="226"/>
      <c r="AS412" s="91">
        <f t="shared" si="13"/>
        <v>0</v>
      </c>
      <c r="AT412" s="91">
        <f t="shared" si="12"/>
        <v>0</v>
      </c>
    </row>
    <row r="413" spans="1:46" x14ac:dyDescent="0.15">
      <c r="A413" s="223">
        <v>411</v>
      </c>
      <c r="B413" s="226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8"/>
      <c r="AQ413" s="226"/>
      <c r="AR413" s="226"/>
      <c r="AS413" s="91">
        <f t="shared" si="13"/>
        <v>0</v>
      </c>
      <c r="AT413" s="91">
        <f t="shared" si="12"/>
        <v>0</v>
      </c>
    </row>
    <row r="414" spans="1:46" x14ac:dyDescent="0.15">
      <c r="A414" s="223">
        <v>412</v>
      </c>
      <c r="B414" s="226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8"/>
      <c r="AQ414" s="226"/>
      <c r="AR414" s="226"/>
      <c r="AS414" s="91">
        <f t="shared" si="13"/>
        <v>0</v>
      </c>
      <c r="AT414" s="91">
        <f t="shared" si="12"/>
        <v>0</v>
      </c>
    </row>
    <row r="415" spans="1:46" x14ac:dyDescent="0.15">
      <c r="A415" s="223">
        <v>413</v>
      </c>
      <c r="B415" s="226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8"/>
      <c r="AQ415" s="226"/>
      <c r="AR415" s="226"/>
      <c r="AS415" s="91">
        <f t="shared" si="13"/>
        <v>0</v>
      </c>
      <c r="AT415" s="91">
        <f t="shared" si="12"/>
        <v>0</v>
      </c>
    </row>
    <row r="416" spans="1:46" x14ac:dyDescent="0.15">
      <c r="A416" s="223">
        <v>414</v>
      </c>
      <c r="B416" s="226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6"/>
      <c r="AN416" s="226"/>
      <c r="AO416" s="226"/>
      <c r="AP416" s="228"/>
      <c r="AQ416" s="226"/>
      <c r="AR416" s="226"/>
      <c r="AS416" s="91">
        <f t="shared" si="13"/>
        <v>0</v>
      </c>
      <c r="AT416" s="91">
        <f t="shared" si="12"/>
        <v>0</v>
      </c>
    </row>
    <row r="417" spans="1:46" x14ac:dyDescent="0.15">
      <c r="A417" s="223">
        <v>415</v>
      </c>
      <c r="B417" s="226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6"/>
      <c r="AN417" s="226"/>
      <c r="AO417" s="226"/>
      <c r="AP417" s="228"/>
      <c r="AQ417" s="226"/>
      <c r="AR417" s="226"/>
      <c r="AS417" s="91">
        <f t="shared" si="13"/>
        <v>0</v>
      </c>
      <c r="AT417" s="91">
        <f t="shared" si="12"/>
        <v>0</v>
      </c>
    </row>
    <row r="418" spans="1:46" x14ac:dyDescent="0.15">
      <c r="A418" s="223">
        <v>416</v>
      </c>
      <c r="B418" s="226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6"/>
      <c r="AN418" s="226"/>
      <c r="AO418" s="226"/>
      <c r="AP418" s="228"/>
      <c r="AQ418" s="226"/>
      <c r="AR418" s="226"/>
      <c r="AS418" s="91">
        <f t="shared" si="13"/>
        <v>0</v>
      </c>
      <c r="AT418" s="91">
        <f t="shared" si="12"/>
        <v>0</v>
      </c>
    </row>
    <row r="419" spans="1:46" x14ac:dyDescent="0.15">
      <c r="A419" s="223">
        <v>417</v>
      </c>
      <c r="B419" s="226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6"/>
      <c r="AN419" s="226"/>
      <c r="AO419" s="226"/>
      <c r="AP419" s="228"/>
      <c r="AQ419" s="226"/>
      <c r="AR419" s="226"/>
      <c r="AS419" s="91">
        <f t="shared" si="13"/>
        <v>0</v>
      </c>
      <c r="AT419" s="91">
        <f t="shared" si="12"/>
        <v>0</v>
      </c>
    </row>
    <row r="420" spans="1:46" x14ac:dyDescent="0.15">
      <c r="A420" s="223">
        <v>418</v>
      </c>
      <c r="B420" s="226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6"/>
      <c r="AN420" s="226"/>
      <c r="AO420" s="226"/>
      <c r="AP420" s="228"/>
      <c r="AQ420" s="226"/>
      <c r="AR420" s="226"/>
      <c r="AS420" s="91">
        <f t="shared" si="13"/>
        <v>0</v>
      </c>
      <c r="AT420" s="91">
        <f t="shared" si="12"/>
        <v>0</v>
      </c>
    </row>
    <row r="421" spans="1:46" x14ac:dyDescent="0.15">
      <c r="A421" s="223">
        <v>419</v>
      </c>
      <c r="B421" s="226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6"/>
      <c r="AN421" s="226"/>
      <c r="AO421" s="226"/>
      <c r="AP421" s="228"/>
      <c r="AQ421" s="226"/>
      <c r="AR421" s="226"/>
      <c r="AS421" s="91">
        <f t="shared" si="13"/>
        <v>0</v>
      </c>
      <c r="AT421" s="91">
        <f t="shared" si="12"/>
        <v>0</v>
      </c>
    </row>
    <row r="422" spans="1:46" x14ac:dyDescent="0.15">
      <c r="A422" s="223">
        <v>420</v>
      </c>
      <c r="B422" s="226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6"/>
      <c r="AN422" s="226"/>
      <c r="AO422" s="226"/>
      <c r="AP422" s="228"/>
      <c r="AQ422" s="226"/>
      <c r="AR422" s="226"/>
      <c r="AS422" s="91">
        <f t="shared" si="13"/>
        <v>0</v>
      </c>
      <c r="AT422" s="91">
        <f t="shared" si="12"/>
        <v>0</v>
      </c>
    </row>
    <row r="423" spans="1:46" x14ac:dyDescent="0.15">
      <c r="A423" s="223">
        <v>421</v>
      </c>
      <c r="B423" s="226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6"/>
      <c r="AN423" s="226"/>
      <c r="AO423" s="226"/>
      <c r="AP423" s="228"/>
      <c r="AQ423" s="226"/>
      <c r="AR423" s="226"/>
      <c r="AS423" s="91">
        <f t="shared" si="13"/>
        <v>0</v>
      </c>
      <c r="AT423" s="91">
        <f t="shared" si="12"/>
        <v>0</v>
      </c>
    </row>
    <row r="424" spans="1:46" x14ac:dyDescent="0.15">
      <c r="A424" s="223">
        <v>422</v>
      </c>
      <c r="B424" s="226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6"/>
      <c r="AN424" s="226"/>
      <c r="AO424" s="226"/>
      <c r="AP424" s="228"/>
      <c r="AQ424" s="226"/>
      <c r="AR424" s="226"/>
      <c r="AS424" s="91">
        <f t="shared" si="13"/>
        <v>0</v>
      </c>
      <c r="AT424" s="91">
        <f t="shared" si="12"/>
        <v>0</v>
      </c>
    </row>
    <row r="425" spans="1:46" x14ac:dyDescent="0.15">
      <c r="A425" s="223">
        <v>423</v>
      </c>
      <c r="B425" s="226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6"/>
      <c r="AN425" s="226"/>
      <c r="AO425" s="226"/>
      <c r="AP425" s="228"/>
      <c r="AQ425" s="226"/>
      <c r="AR425" s="226"/>
      <c r="AS425" s="91">
        <f t="shared" si="13"/>
        <v>0</v>
      </c>
      <c r="AT425" s="91">
        <f t="shared" si="12"/>
        <v>0</v>
      </c>
    </row>
    <row r="426" spans="1:46" x14ac:dyDescent="0.15">
      <c r="A426" s="223">
        <v>424</v>
      </c>
      <c r="B426" s="226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6"/>
      <c r="AN426" s="226"/>
      <c r="AO426" s="226"/>
      <c r="AP426" s="228"/>
      <c r="AQ426" s="226"/>
      <c r="AR426" s="226"/>
      <c r="AS426" s="91">
        <f t="shared" si="13"/>
        <v>0</v>
      </c>
      <c r="AT426" s="91">
        <f t="shared" si="12"/>
        <v>0</v>
      </c>
    </row>
    <row r="427" spans="1:46" x14ac:dyDescent="0.15">
      <c r="A427" s="223">
        <v>425</v>
      </c>
      <c r="B427" s="226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8"/>
      <c r="AQ427" s="226"/>
      <c r="AR427" s="226"/>
      <c r="AS427" s="91">
        <f t="shared" si="13"/>
        <v>0</v>
      </c>
      <c r="AT427" s="91">
        <f t="shared" si="12"/>
        <v>0</v>
      </c>
    </row>
    <row r="428" spans="1:46" x14ac:dyDescent="0.15">
      <c r="A428" s="223">
        <v>426</v>
      </c>
      <c r="B428" s="226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6"/>
      <c r="AN428" s="226"/>
      <c r="AO428" s="226"/>
      <c r="AP428" s="228"/>
      <c r="AQ428" s="226"/>
      <c r="AR428" s="226"/>
      <c r="AS428" s="91">
        <f t="shared" si="13"/>
        <v>0</v>
      </c>
      <c r="AT428" s="91">
        <f t="shared" si="12"/>
        <v>0</v>
      </c>
    </row>
    <row r="429" spans="1:46" x14ac:dyDescent="0.15">
      <c r="A429" s="223">
        <v>427</v>
      </c>
      <c r="B429" s="226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6"/>
      <c r="W429" s="226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6"/>
      <c r="AN429" s="226"/>
      <c r="AO429" s="226"/>
      <c r="AP429" s="228"/>
      <c r="AQ429" s="226"/>
      <c r="AR429" s="226"/>
      <c r="AS429" s="91">
        <f t="shared" si="13"/>
        <v>0</v>
      </c>
      <c r="AT429" s="91">
        <f t="shared" si="12"/>
        <v>0</v>
      </c>
    </row>
    <row r="430" spans="1:46" x14ac:dyDescent="0.15">
      <c r="A430" s="223">
        <v>428</v>
      </c>
      <c r="B430" s="226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6"/>
      <c r="W430" s="226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6"/>
      <c r="AN430" s="226"/>
      <c r="AO430" s="226"/>
      <c r="AP430" s="228"/>
      <c r="AQ430" s="226"/>
      <c r="AR430" s="226"/>
      <c r="AS430" s="91">
        <f t="shared" si="13"/>
        <v>0</v>
      </c>
      <c r="AT430" s="91">
        <f t="shared" si="12"/>
        <v>0</v>
      </c>
    </row>
    <row r="431" spans="1:46" x14ac:dyDescent="0.15">
      <c r="A431" s="223">
        <v>429</v>
      </c>
      <c r="B431" s="226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6"/>
      <c r="W431" s="226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6"/>
      <c r="AN431" s="226"/>
      <c r="AO431" s="226"/>
      <c r="AP431" s="228"/>
      <c r="AQ431" s="226"/>
      <c r="AR431" s="226"/>
      <c r="AS431" s="91">
        <f t="shared" si="13"/>
        <v>0</v>
      </c>
      <c r="AT431" s="91">
        <f t="shared" si="12"/>
        <v>0</v>
      </c>
    </row>
    <row r="432" spans="1:46" x14ac:dyDescent="0.15">
      <c r="A432" s="223">
        <v>430</v>
      </c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8"/>
      <c r="AQ432" s="226"/>
      <c r="AR432" s="226"/>
      <c r="AS432" s="91">
        <f t="shared" si="13"/>
        <v>0</v>
      </c>
      <c r="AT432" s="91">
        <f t="shared" si="12"/>
        <v>0</v>
      </c>
    </row>
    <row r="433" spans="1:46" x14ac:dyDescent="0.15">
      <c r="A433" s="223">
        <v>431</v>
      </c>
      <c r="B433" s="226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8"/>
      <c r="AQ433" s="226"/>
      <c r="AR433" s="226"/>
      <c r="AS433" s="91">
        <f t="shared" si="13"/>
        <v>0</v>
      </c>
      <c r="AT433" s="91">
        <f t="shared" si="12"/>
        <v>0</v>
      </c>
    </row>
    <row r="434" spans="1:46" x14ac:dyDescent="0.15">
      <c r="A434" s="223">
        <v>432</v>
      </c>
      <c r="B434" s="226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8"/>
      <c r="AQ434" s="226"/>
      <c r="AR434" s="226"/>
      <c r="AS434" s="91">
        <f t="shared" si="13"/>
        <v>0</v>
      </c>
      <c r="AT434" s="91">
        <f t="shared" si="12"/>
        <v>0</v>
      </c>
    </row>
    <row r="435" spans="1:46" x14ac:dyDescent="0.15">
      <c r="A435" s="223">
        <v>433</v>
      </c>
      <c r="B435" s="226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6"/>
      <c r="AN435" s="226"/>
      <c r="AO435" s="226"/>
      <c r="AP435" s="228"/>
      <c r="AQ435" s="226"/>
      <c r="AR435" s="226"/>
      <c r="AS435" s="91">
        <f t="shared" si="13"/>
        <v>0</v>
      </c>
      <c r="AT435" s="91">
        <f t="shared" si="12"/>
        <v>0</v>
      </c>
    </row>
    <row r="436" spans="1:46" x14ac:dyDescent="0.15">
      <c r="A436" s="223">
        <v>434</v>
      </c>
      <c r="B436" s="226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6"/>
      <c r="AN436" s="226"/>
      <c r="AO436" s="226"/>
      <c r="AP436" s="228"/>
      <c r="AQ436" s="226"/>
      <c r="AR436" s="226"/>
      <c r="AS436" s="91">
        <f t="shared" si="13"/>
        <v>0</v>
      </c>
      <c r="AT436" s="91">
        <f t="shared" si="12"/>
        <v>0</v>
      </c>
    </row>
    <row r="437" spans="1:46" x14ac:dyDescent="0.15">
      <c r="A437" s="223">
        <v>435</v>
      </c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6"/>
      <c r="W437" s="226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6"/>
      <c r="AN437" s="226"/>
      <c r="AO437" s="226"/>
      <c r="AP437" s="228"/>
      <c r="AQ437" s="226"/>
      <c r="AR437" s="226"/>
      <c r="AS437" s="91">
        <f t="shared" si="13"/>
        <v>0</v>
      </c>
      <c r="AT437" s="91">
        <f t="shared" si="12"/>
        <v>0</v>
      </c>
    </row>
    <row r="438" spans="1:46" x14ac:dyDescent="0.15">
      <c r="A438" s="223">
        <v>436</v>
      </c>
      <c r="B438" s="226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  <c r="V438" s="226"/>
      <c r="W438" s="226"/>
      <c r="X438" s="226"/>
      <c r="Y438" s="226"/>
      <c r="Z438" s="226"/>
      <c r="AA438" s="226"/>
      <c r="AB438" s="226"/>
      <c r="AC438" s="226"/>
      <c r="AD438" s="226"/>
      <c r="AE438" s="226"/>
      <c r="AF438" s="226"/>
      <c r="AG438" s="226"/>
      <c r="AH438" s="226"/>
      <c r="AI438" s="226"/>
      <c r="AJ438" s="226"/>
      <c r="AK438" s="226"/>
      <c r="AL438" s="226"/>
      <c r="AM438" s="226"/>
      <c r="AN438" s="226"/>
      <c r="AO438" s="226"/>
      <c r="AP438" s="228"/>
      <c r="AQ438" s="226"/>
      <c r="AR438" s="226"/>
      <c r="AS438" s="91">
        <f t="shared" si="13"/>
        <v>0</v>
      </c>
      <c r="AT438" s="91">
        <f t="shared" si="12"/>
        <v>0</v>
      </c>
    </row>
    <row r="439" spans="1:46" x14ac:dyDescent="0.15">
      <c r="A439" s="223">
        <v>437</v>
      </c>
      <c r="B439" s="226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  <c r="V439" s="226"/>
      <c r="W439" s="226"/>
      <c r="X439" s="226"/>
      <c r="Y439" s="226"/>
      <c r="Z439" s="226"/>
      <c r="AA439" s="226"/>
      <c r="AB439" s="226"/>
      <c r="AC439" s="226"/>
      <c r="AD439" s="226"/>
      <c r="AE439" s="226"/>
      <c r="AF439" s="226"/>
      <c r="AG439" s="226"/>
      <c r="AH439" s="226"/>
      <c r="AI439" s="226"/>
      <c r="AJ439" s="226"/>
      <c r="AK439" s="226"/>
      <c r="AL439" s="226"/>
      <c r="AM439" s="226"/>
      <c r="AN439" s="226"/>
      <c r="AO439" s="226"/>
      <c r="AP439" s="228"/>
      <c r="AQ439" s="226"/>
      <c r="AR439" s="226"/>
      <c r="AS439" s="91">
        <f t="shared" si="13"/>
        <v>0</v>
      </c>
      <c r="AT439" s="91">
        <f t="shared" si="12"/>
        <v>0</v>
      </c>
    </row>
    <row r="440" spans="1:46" x14ac:dyDescent="0.15">
      <c r="A440" s="223">
        <v>438</v>
      </c>
      <c r="B440" s="226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  <c r="V440" s="226"/>
      <c r="W440" s="226"/>
      <c r="X440" s="226"/>
      <c r="Y440" s="226"/>
      <c r="Z440" s="226"/>
      <c r="AA440" s="226"/>
      <c r="AB440" s="226"/>
      <c r="AC440" s="226"/>
      <c r="AD440" s="226"/>
      <c r="AE440" s="226"/>
      <c r="AF440" s="226"/>
      <c r="AG440" s="226"/>
      <c r="AH440" s="226"/>
      <c r="AI440" s="226"/>
      <c r="AJ440" s="226"/>
      <c r="AK440" s="226"/>
      <c r="AL440" s="226"/>
      <c r="AM440" s="226"/>
      <c r="AN440" s="226"/>
      <c r="AO440" s="226"/>
      <c r="AP440" s="228"/>
      <c r="AQ440" s="226"/>
      <c r="AR440" s="226"/>
      <c r="AS440" s="91">
        <f t="shared" si="13"/>
        <v>0</v>
      </c>
      <c r="AT440" s="91">
        <f t="shared" si="12"/>
        <v>0</v>
      </c>
    </row>
    <row r="441" spans="1:46" x14ac:dyDescent="0.15">
      <c r="A441" s="223">
        <v>439</v>
      </c>
      <c r="B441" s="226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  <c r="V441" s="226"/>
      <c r="W441" s="226"/>
      <c r="X441" s="226"/>
      <c r="Y441" s="226"/>
      <c r="Z441" s="226"/>
      <c r="AA441" s="226"/>
      <c r="AB441" s="226"/>
      <c r="AC441" s="226"/>
      <c r="AD441" s="226"/>
      <c r="AE441" s="226"/>
      <c r="AF441" s="226"/>
      <c r="AG441" s="226"/>
      <c r="AH441" s="226"/>
      <c r="AI441" s="226"/>
      <c r="AJ441" s="226"/>
      <c r="AK441" s="226"/>
      <c r="AL441" s="226"/>
      <c r="AM441" s="226"/>
      <c r="AN441" s="226"/>
      <c r="AO441" s="226"/>
      <c r="AP441" s="228"/>
      <c r="AQ441" s="226"/>
      <c r="AR441" s="226"/>
      <c r="AS441" s="91">
        <f t="shared" si="13"/>
        <v>0</v>
      </c>
      <c r="AT441" s="91">
        <f t="shared" si="12"/>
        <v>0</v>
      </c>
    </row>
    <row r="442" spans="1:46" x14ac:dyDescent="0.15">
      <c r="A442" s="223">
        <v>440</v>
      </c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  <c r="V442" s="226"/>
      <c r="W442" s="226"/>
      <c r="X442" s="226"/>
      <c r="Y442" s="226"/>
      <c r="Z442" s="226"/>
      <c r="AA442" s="226"/>
      <c r="AB442" s="226"/>
      <c r="AC442" s="226"/>
      <c r="AD442" s="226"/>
      <c r="AE442" s="226"/>
      <c r="AF442" s="226"/>
      <c r="AG442" s="226"/>
      <c r="AH442" s="226"/>
      <c r="AI442" s="226"/>
      <c r="AJ442" s="226"/>
      <c r="AK442" s="226"/>
      <c r="AL442" s="226"/>
      <c r="AM442" s="226"/>
      <c r="AN442" s="226"/>
      <c r="AO442" s="226"/>
      <c r="AP442" s="228"/>
      <c r="AQ442" s="226"/>
      <c r="AR442" s="226"/>
      <c r="AS442" s="91">
        <f t="shared" si="13"/>
        <v>0</v>
      </c>
      <c r="AT442" s="91">
        <f t="shared" si="12"/>
        <v>0</v>
      </c>
    </row>
    <row r="443" spans="1:46" x14ac:dyDescent="0.15">
      <c r="A443" s="223">
        <v>441</v>
      </c>
      <c r="AS443" s="91">
        <f t="shared" si="13"/>
        <v>0</v>
      </c>
      <c r="AT443" s="91">
        <f t="shared" si="12"/>
        <v>0</v>
      </c>
    </row>
    <row r="444" spans="1:46" x14ac:dyDescent="0.15">
      <c r="A444" s="223">
        <v>442</v>
      </c>
      <c r="AS444" s="91">
        <f t="shared" si="13"/>
        <v>0</v>
      </c>
      <c r="AT444" s="91">
        <f t="shared" si="12"/>
        <v>0</v>
      </c>
    </row>
    <row r="445" spans="1:46" x14ac:dyDescent="0.15">
      <c r="A445" s="223">
        <v>443</v>
      </c>
      <c r="AS445" s="91">
        <f t="shared" si="13"/>
        <v>0</v>
      </c>
      <c r="AT445" s="91">
        <f t="shared" si="12"/>
        <v>0</v>
      </c>
    </row>
    <row r="446" spans="1:46" x14ac:dyDescent="0.15">
      <c r="A446" s="223">
        <v>444</v>
      </c>
      <c r="AS446" s="91">
        <f t="shared" si="13"/>
        <v>0</v>
      </c>
      <c r="AT446" s="91">
        <f t="shared" si="12"/>
        <v>0</v>
      </c>
    </row>
    <row r="447" spans="1:46" x14ac:dyDescent="0.15">
      <c r="A447" s="223">
        <v>445</v>
      </c>
      <c r="AS447" s="91">
        <f t="shared" si="13"/>
        <v>0</v>
      </c>
      <c r="AT447" s="91">
        <f t="shared" si="12"/>
        <v>0</v>
      </c>
    </row>
    <row r="448" spans="1:46" x14ac:dyDescent="0.15">
      <c r="A448" s="223">
        <v>446</v>
      </c>
      <c r="AS448" s="91">
        <f t="shared" si="13"/>
        <v>0</v>
      </c>
      <c r="AT448" s="91">
        <f t="shared" si="12"/>
        <v>0</v>
      </c>
    </row>
    <row r="449" spans="1:46" x14ac:dyDescent="0.15">
      <c r="A449" s="223">
        <v>447</v>
      </c>
      <c r="AS449" s="91">
        <f t="shared" si="13"/>
        <v>0</v>
      </c>
      <c r="AT449" s="91">
        <f t="shared" si="12"/>
        <v>0</v>
      </c>
    </row>
    <row r="450" spans="1:46" x14ac:dyDescent="0.15">
      <c r="A450" s="223">
        <v>448</v>
      </c>
      <c r="AS450" s="91">
        <f t="shared" si="13"/>
        <v>0</v>
      </c>
      <c r="AT450" s="91">
        <f t="shared" si="12"/>
        <v>0</v>
      </c>
    </row>
    <row r="451" spans="1:46" x14ac:dyDescent="0.15">
      <c r="A451" s="223">
        <v>449</v>
      </c>
      <c r="AS451" s="91">
        <f t="shared" si="13"/>
        <v>0</v>
      </c>
      <c r="AT451" s="91">
        <f t="shared" ref="AT451:AT514" si="14">IF(AK451="",0,1)</f>
        <v>0</v>
      </c>
    </row>
    <row r="452" spans="1:46" x14ac:dyDescent="0.15">
      <c r="A452" s="223">
        <v>450</v>
      </c>
      <c r="AS452" s="91">
        <f t="shared" ref="AS452:AS515" si="15">IF(AP451=AP452,0,1)</f>
        <v>0</v>
      </c>
      <c r="AT452" s="91">
        <f t="shared" si="14"/>
        <v>0</v>
      </c>
    </row>
    <row r="453" spans="1:46" x14ac:dyDescent="0.15">
      <c r="A453" s="223">
        <v>451</v>
      </c>
      <c r="AS453" s="91">
        <f t="shared" si="15"/>
        <v>0</v>
      </c>
      <c r="AT453" s="91">
        <f t="shared" si="14"/>
        <v>0</v>
      </c>
    </row>
    <row r="454" spans="1:46" x14ac:dyDescent="0.15">
      <c r="A454" s="223">
        <v>452</v>
      </c>
      <c r="AS454" s="91">
        <f t="shared" si="15"/>
        <v>0</v>
      </c>
      <c r="AT454" s="91">
        <f t="shared" si="14"/>
        <v>0</v>
      </c>
    </row>
    <row r="455" spans="1:46" x14ac:dyDescent="0.15">
      <c r="A455" s="223">
        <v>453</v>
      </c>
      <c r="AS455" s="91">
        <f t="shared" si="15"/>
        <v>0</v>
      </c>
      <c r="AT455" s="91">
        <f t="shared" si="14"/>
        <v>0</v>
      </c>
    </row>
    <row r="456" spans="1:46" x14ac:dyDescent="0.15">
      <c r="A456" s="223">
        <v>454</v>
      </c>
      <c r="AS456" s="91">
        <f t="shared" si="15"/>
        <v>0</v>
      </c>
      <c r="AT456" s="91">
        <f t="shared" si="14"/>
        <v>0</v>
      </c>
    </row>
    <row r="457" spans="1:46" x14ac:dyDescent="0.15">
      <c r="A457" s="223">
        <v>455</v>
      </c>
      <c r="AS457" s="91">
        <f t="shared" si="15"/>
        <v>0</v>
      </c>
      <c r="AT457" s="91">
        <f t="shared" si="14"/>
        <v>0</v>
      </c>
    </row>
    <row r="458" spans="1:46" x14ac:dyDescent="0.15">
      <c r="A458" s="223">
        <v>456</v>
      </c>
      <c r="AS458" s="91">
        <f t="shared" si="15"/>
        <v>0</v>
      </c>
      <c r="AT458" s="91">
        <f t="shared" si="14"/>
        <v>0</v>
      </c>
    </row>
    <row r="459" spans="1:46" x14ac:dyDescent="0.15">
      <c r="A459" s="223">
        <v>457</v>
      </c>
      <c r="AS459" s="91">
        <f t="shared" si="15"/>
        <v>0</v>
      </c>
      <c r="AT459" s="91">
        <f t="shared" si="14"/>
        <v>0</v>
      </c>
    </row>
    <row r="460" spans="1:46" x14ac:dyDescent="0.15">
      <c r="A460" s="223">
        <v>458</v>
      </c>
      <c r="AS460" s="91">
        <f t="shared" si="15"/>
        <v>0</v>
      </c>
      <c r="AT460" s="91">
        <f t="shared" si="14"/>
        <v>0</v>
      </c>
    </row>
    <row r="461" spans="1:46" x14ac:dyDescent="0.15">
      <c r="A461" s="223">
        <v>459</v>
      </c>
      <c r="AS461" s="91">
        <f t="shared" si="15"/>
        <v>0</v>
      </c>
      <c r="AT461" s="91">
        <f t="shared" si="14"/>
        <v>0</v>
      </c>
    </row>
    <row r="462" spans="1:46" x14ac:dyDescent="0.15">
      <c r="A462" s="223">
        <v>460</v>
      </c>
      <c r="AS462" s="91">
        <f t="shared" si="15"/>
        <v>0</v>
      </c>
      <c r="AT462" s="91">
        <f t="shared" si="14"/>
        <v>0</v>
      </c>
    </row>
    <row r="463" spans="1:46" x14ac:dyDescent="0.15">
      <c r="A463" s="223">
        <v>461</v>
      </c>
      <c r="AS463" s="91">
        <f t="shared" si="15"/>
        <v>0</v>
      </c>
      <c r="AT463" s="91">
        <f t="shared" si="14"/>
        <v>0</v>
      </c>
    </row>
    <row r="464" spans="1:46" x14ac:dyDescent="0.15">
      <c r="A464" s="223">
        <v>462</v>
      </c>
      <c r="AS464" s="91">
        <f t="shared" si="15"/>
        <v>0</v>
      </c>
      <c r="AT464" s="91">
        <f t="shared" si="14"/>
        <v>0</v>
      </c>
    </row>
    <row r="465" spans="1:46" x14ac:dyDescent="0.15">
      <c r="A465" s="223">
        <v>463</v>
      </c>
      <c r="AS465" s="91">
        <f t="shared" si="15"/>
        <v>0</v>
      </c>
      <c r="AT465" s="91">
        <f t="shared" si="14"/>
        <v>0</v>
      </c>
    </row>
    <row r="466" spans="1:46" x14ac:dyDescent="0.15">
      <c r="A466" s="223">
        <v>464</v>
      </c>
      <c r="AS466" s="91">
        <f t="shared" si="15"/>
        <v>0</v>
      </c>
      <c r="AT466" s="91">
        <f t="shared" si="14"/>
        <v>0</v>
      </c>
    </row>
    <row r="467" spans="1:46" x14ac:dyDescent="0.15">
      <c r="A467" s="223">
        <v>465</v>
      </c>
      <c r="AS467" s="91">
        <f t="shared" si="15"/>
        <v>0</v>
      </c>
      <c r="AT467" s="91">
        <f t="shared" si="14"/>
        <v>0</v>
      </c>
    </row>
    <row r="468" spans="1:46" x14ac:dyDescent="0.15">
      <c r="A468" s="223">
        <v>466</v>
      </c>
      <c r="AS468" s="91">
        <f t="shared" si="15"/>
        <v>0</v>
      </c>
      <c r="AT468" s="91">
        <f t="shared" si="14"/>
        <v>0</v>
      </c>
    </row>
    <row r="469" spans="1:46" x14ac:dyDescent="0.15">
      <c r="A469" s="223">
        <v>467</v>
      </c>
      <c r="AS469" s="91">
        <f t="shared" si="15"/>
        <v>0</v>
      </c>
      <c r="AT469" s="91">
        <f t="shared" si="14"/>
        <v>0</v>
      </c>
    </row>
    <row r="470" spans="1:46" x14ac:dyDescent="0.15">
      <c r="A470" s="223">
        <v>468</v>
      </c>
      <c r="AS470" s="91">
        <f t="shared" si="15"/>
        <v>0</v>
      </c>
      <c r="AT470" s="91">
        <f t="shared" si="14"/>
        <v>0</v>
      </c>
    </row>
    <row r="471" spans="1:46" x14ac:dyDescent="0.15">
      <c r="A471" s="223">
        <v>469</v>
      </c>
      <c r="AS471" s="91">
        <f t="shared" si="15"/>
        <v>0</v>
      </c>
      <c r="AT471" s="91">
        <f t="shared" si="14"/>
        <v>0</v>
      </c>
    </row>
    <row r="472" spans="1:46" x14ac:dyDescent="0.15">
      <c r="A472" s="223">
        <v>470</v>
      </c>
      <c r="AS472" s="91">
        <f t="shared" si="15"/>
        <v>0</v>
      </c>
      <c r="AT472" s="91">
        <f t="shared" si="14"/>
        <v>0</v>
      </c>
    </row>
    <row r="473" spans="1:46" x14ac:dyDescent="0.15">
      <c r="A473" s="223">
        <v>471</v>
      </c>
      <c r="AS473" s="91">
        <f t="shared" si="15"/>
        <v>0</v>
      </c>
      <c r="AT473" s="91">
        <f t="shared" si="14"/>
        <v>0</v>
      </c>
    </row>
    <row r="474" spans="1:46" x14ac:dyDescent="0.15">
      <c r="A474" s="223">
        <v>472</v>
      </c>
      <c r="AS474" s="91">
        <f t="shared" si="15"/>
        <v>0</v>
      </c>
      <c r="AT474" s="91">
        <f t="shared" si="14"/>
        <v>0</v>
      </c>
    </row>
    <row r="475" spans="1:46" x14ac:dyDescent="0.15">
      <c r="A475" s="223">
        <v>473</v>
      </c>
      <c r="AS475" s="91">
        <f t="shared" si="15"/>
        <v>0</v>
      </c>
      <c r="AT475" s="91">
        <f t="shared" si="14"/>
        <v>0</v>
      </c>
    </row>
    <row r="476" spans="1:46" x14ac:dyDescent="0.15">
      <c r="A476" s="223">
        <v>474</v>
      </c>
      <c r="AS476" s="91">
        <f t="shared" si="15"/>
        <v>0</v>
      </c>
      <c r="AT476" s="91">
        <f t="shared" si="14"/>
        <v>0</v>
      </c>
    </row>
    <row r="477" spans="1:46" x14ac:dyDescent="0.15">
      <c r="A477" s="223">
        <v>475</v>
      </c>
      <c r="AS477" s="91">
        <f t="shared" si="15"/>
        <v>0</v>
      </c>
      <c r="AT477" s="91">
        <f t="shared" si="14"/>
        <v>0</v>
      </c>
    </row>
    <row r="478" spans="1:46" x14ac:dyDescent="0.15">
      <c r="A478" s="223">
        <v>476</v>
      </c>
      <c r="AS478" s="91">
        <f t="shared" si="15"/>
        <v>0</v>
      </c>
      <c r="AT478" s="91">
        <f t="shared" si="14"/>
        <v>0</v>
      </c>
    </row>
    <row r="479" spans="1:46" x14ac:dyDescent="0.15">
      <c r="A479" s="223">
        <v>477</v>
      </c>
      <c r="AS479" s="91">
        <f t="shared" si="15"/>
        <v>0</v>
      </c>
      <c r="AT479" s="91">
        <f t="shared" si="14"/>
        <v>0</v>
      </c>
    </row>
    <row r="480" spans="1:46" x14ac:dyDescent="0.15">
      <c r="A480" s="223">
        <v>478</v>
      </c>
      <c r="AS480" s="91">
        <f t="shared" si="15"/>
        <v>0</v>
      </c>
      <c r="AT480" s="91">
        <f t="shared" si="14"/>
        <v>0</v>
      </c>
    </row>
    <row r="481" spans="1:46" x14ac:dyDescent="0.15">
      <c r="A481" s="223">
        <v>479</v>
      </c>
      <c r="AS481" s="91">
        <f t="shared" si="15"/>
        <v>0</v>
      </c>
      <c r="AT481" s="91">
        <f t="shared" si="14"/>
        <v>0</v>
      </c>
    </row>
    <row r="482" spans="1:46" x14ac:dyDescent="0.15">
      <c r="A482" s="223">
        <v>480</v>
      </c>
      <c r="AS482" s="91">
        <f t="shared" si="15"/>
        <v>0</v>
      </c>
      <c r="AT482" s="91">
        <f t="shared" si="14"/>
        <v>0</v>
      </c>
    </row>
    <row r="483" spans="1:46" x14ac:dyDescent="0.15">
      <c r="A483" s="223">
        <v>481</v>
      </c>
      <c r="AS483" s="91">
        <f t="shared" si="15"/>
        <v>0</v>
      </c>
      <c r="AT483" s="91">
        <f t="shared" si="14"/>
        <v>0</v>
      </c>
    </row>
    <row r="484" spans="1:46" x14ac:dyDescent="0.15">
      <c r="A484" s="223">
        <v>482</v>
      </c>
      <c r="AS484" s="91">
        <f t="shared" si="15"/>
        <v>0</v>
      </c>
      <c r="AT484" s="91">
        <f t="shared" si="14"/>
        <v>0</v>
      </c>
    </row>
    <row r="485" spans="1:46" x14ac:dyDescent="0.15">
      <c r="A485" s="223">
        <v>483</v>
      </c>
      <c r="AS485" s="91">
        <f t="shared" si="15"/>
        <v>0</v>
      </c>
      <c r="AT485" s="91">
        <f t="shared" si="14"/>
        <v>0</v>
      </c>
    </row>
    <row r="486" spans="1:46" x14ac:dyDescent="0.15">
      <c r="A486" s="223">
        <v>484</v>
      </c>
      <c r="AS486" s="91">
        <f t="shared" si="15"/>
        <v>0</v>
      </c>
      <c r="AT486" s="91">
        <f t="shared" si="14"/>
        <v>0</v>
      </c>
    </row>
    <row r="487" spans="1:46" x14ac:dyDescent="0.15">
      <c r="A487" s="223">
        <v>485</v>
      </c>
      <c r="AS487" s="91">
        <f t="shared" si="15"/>
        <v>0</v>
      </c>
      <c r="AT487" s="91">
        <f t="shared" si="14"/>
        <v>0</v>
      </c>
    </row>
    <row r="488" spans="1:46" x14ac:dyDescent="0.15">
      <c r="A488" s="223">
        <v>486</v>
      </c>
      <c r="AS488" s="91">
        <f t="shared" si="15"/>
        <v>0</v>
      </c>
      <c r="AT488" s="91">
        <f t="shared" si="14"/>
        <v>0</v>
      </c>
    </row>
    <row r="489" spans="1:46" x14ac:dyDescent="0.15">
      <c r="A489" s="223">
        <v>487</v>
      </c>
      <c r="AS489" s="91">
        <f t="shared" si="15"/>
        <v>0</v>
      </c>
      <c r="AT489" s="91">
        <f t="shared" si="14"/>
        <v>0</v>
      </c>
    </row>
    <row r="490" spans="1:46" x14ac:dyDescent="0.15">
      <c r="A490" s="223">
        <v>488</v>
      </c>
      <c r="AS490" s="91">
        <f t="shared" si="15"/>
        <v>0</v>
      </c>
      <c r="AT490" s="91">
        <f t="shared" si="14"/>
        <v>0</v>
      </c>
    </row>
    <row r="491" spans="1:46" x14ac:dyDescent="0.15">
      <c r="A491" s="223">
        <v>489</v>
      </c>
      <c r="AS491" s="91">
        <f t="shared" si="15"/>
        <v>0</v>
      </c>
      <c r="AT491" s="91">
        <f t="shared" si="14"/>
        <v>0</v>
      </c>
    </row>
    <row r="492" spans="1:46" x14ac:dyDescent="0.15">
      <c r="A492" s="223">
        <v>490</v>
      </c>
      <c r="AS492" s="91">
        <f t="shared" si="15"/>
        <v>0</v>
      </c>
      <c r="AT492" s="91">
        <f t="shared" si="14"/>
        <v>0</v>
      </c>
    </row>
    <row r="493" spans="1:46" x14ac:dyDescent="0.15">
      <c r="A493" s="223">
        <v>491</v>
      </c>
      <c r="AS493" s="91">
        <f t="shared" si="15"/>
        <v>0</v>
      </c>
      <c r="AT493" s="91">
        <f t="shared" si="14"/>
        <v>0</v>
      </c>
    </row>
    <row r="494" spans="1:46" x14ac:dyDescent="0.15">
      <c r="A494" s="223">
        <v>492</v>
      </c>
      <c r="AS494" s="91">
        <f t="shared" si="15"/>
        <v>0</v>
      </c>
      <c r="AT494" s="91">
        <f t="shared" si="14"/>
        <v>0</v>
      </c>
    </row>
    <row r="495" spans="1:46" x14ac:dyDescent="0.15">
      <c r="A495" s="223">
        <v>493</v>
      </c>
      <c r="AS495" s="91">
        <f t="shared" si="15"/>
        <v>0</v>
      </c>
      <c r="AT495" s="91">
        <f t="shared" si="14"/>
        <v>0</v>
      </c>
    </row>
    <row r="496" spans="1:46" x14ac:dyDescent="0.15">
      <c r="A496" s="223">
        <v>494</v>
      </c>
      <c r="AS496" s="91">
        <f t="shared" si="15"/>
        <v>0</v>
      </c>
      <c r="AT496" s="91">
        <f t="shared" si="14"/>
        <v>0</v>
      </c>
    </row>
    <row r="497" spans="1:46" x14ac:dyDescent="0.15">
      <c r="A497" s="223">
        <v>495</v>
      </c>
      <c r="AS497" s="91">
        <f t="shared" si="15"/>
        <v>0</v>
      </c>
      <c r="AT497" s="91">
        <f t="shared" si="14"/>
        <v>0</v>
      </c>
    </row>
    <row r="498" spans="1:46" x14ac:dyDescent="0.15">
      <c r="A498" s="223">
        <v>496</v>
      </c>
      <c r="AS498" s="91">
        <f t="shared" si="15"/>
        <v>0</v>
      </c>
      <c r="AT498" s="91">
        <f t="shared" si="14"/>
        <v>0</v>
      </c>
    </row>
    <row r="499" spans="1:46" x14ac:dyDescent="0.15">
      <c r="A499" s="223">
        <v>497</v>
      </c>
      <c r="AS499" s="91">
        <f t="shared" si="15"/>
        <v>0</v>
      </c>
      <c r="AT499" s="91">
        <f t="shared" si="14"/>
        <v>0</v>
      </c>
    </row>
    <row r="500" spans="1:46" x14ac:dyDescent="0.15">
      <c r="A500" s="223">
        <v>498</v>
      </c>
      <c r="AS500" s="91">
        <f t="shared" si="15"/>
        <v>0</v>
      </c>
      <c r="AT500" s="91">
        <f t="shared" si="14"/>
        <v>0</v>
      </c>
    </row>
    <row r="501" spans="1:46" x14ac:dyDescent="0.15">
      <c r="A501" s="223">
        <v>499</v>
      </c>
      <c r="AS501" s="91">
        <f t="shared" si="15"/>
        <v>0</v>
      </c>
      <c r="AT501" s="91">
        <f t="shared" si="14"/>
        <v>0</v>
      </c>
    </row>
    <row r="502" spans="1:46" x14ac:dyDescent="0.15">
      <c r="A502" s="223">
        <v>500</v>
      </c>
      <c r="AS502" s="91">
        <f t="shared" si="15"/>
        <v>0</v>
      </c>
      <c r="AT502" s="91">
        <f t="shared" si="14"/>
        <v>0</v>
      </c>
    </row>
    <row r="503" spans="1:46" x14ac:dyDescent="0.15">
      <c r="A503" s="223">
        <v>501</v>
      </c>
      <c r="AS503" s="91">
        <f t="shared" si="15"/>
        <v>0</v>
      </c>
      <c r="AT503" s="91">
        <f t="shared" si="14"/>
        <v>0</v>
      </c>
    </row>
    <row r="504" spans="1:46" x14ac:dyDescent="0.15">
      <c r="A504" s="223">
        <v>502</v>
      </c>
      <c r="AS504" s="91">
        <f t="shared" si="15"/>
        <v>0</v>
      </c>
      <c r="AT504" s="91">
        <f t="shared" si="14"/>
        <v>0</v>
      </c>
    </row>
    <row r="505" spans="1:46" x14ac:dyDescent="0.15">
      <c r="A505" s="223">
        <v>503</v>
      </c>
      <c r="AS505" s="91">
        <f t="shared" si="15"/>
        <v>0</v>
      </c>
      <c r="AT505" s="91">
        <f t="shared" si="14"/>
        <v>0</v>
      </c>
    </row>
    <row r="506" spans="1:46" x14ac:dyDescent="0.15">
      <c r="A506" s="223">
        <v>504</v>
      </c>
      <c r="AS506" s="91">
        <f t="shared" si="15"/>
        <v>0</v>
      </c>
      <c r="AT506" s="91">
        <f t="shared" si="14"/>
        <v>0</v>
      </c>
    </row>
    <row r="507" spans="1:46" x14ac:dyDescent="0.15">
      <c r="A507" s="223">
        <v>505</v>
      </c>
      <c r="AS507" s="91">
        <f t="shared" si="15"/>
        <v>0</v>
      </c>
      <c r="AT507" s="91">
        <f t="shared" si="14"/>
        <v>0</v>
      </c>
    </row>
    <row r="508" spans="1:46" x14ac:dyDescent="0.15">
      <c r="A508" s="223">
        <v>506</v>
      </c>
      <c r="AS508" s="91">
        <f t="shared" si="15"/>
        <v>0</v>
      </c>
      <c r="AT508" s="91">
        <f t="shared" si="14"/>
        <v>0</v>
      </c>
    </row>
    <row r="509" spans="1:46" x14ac:dyDescent="0.15">
      <c r="A509" s="223">
        <v>507</v>
      </c>
      <c r="AS509" s="91">
        <f t="shared" si="15"/>
        <v>0</v>
      </c>
      <c r="AT509" s="91">
        <f t="shared" si="14"/>
        <v>0</v>
      </c>
    </row>
    <row r="510" spans="1:46" x14ac:dyDescent="0.15">
      <c r="A510" s="223">
        <v>508</v>
      </c>
      <c r="AS510" s="91">
        <f t="shared" si="15"/>
        <v>0</v>
      </c>
      <c r="AT510" s="91">
        <f t="shared" si="14"/>
        <v>0</v>
      </c>
    </row>
    <row r="511" spans="1:46" x14ac:dyDescent="0.15">
      <c r="A511" s="223">
        <v>509</v>
      </c>
      <c r="AS511" s="91">
        <f t="shared" si="15"/>
        <v>0</v>
      </c>
      <c r="AT511" s="91">
        <f t="shared" si="14"/>
        <v>0</v>
      </c>
    </row>
    <row r="512" spans="1:46" x14ac:dyDescent="0.15">
      <c r="A512" s="223">
        <v>510</v>
      </c>
      <c r="AS512" s="91">
        <f t="shared" si="15"/>
        <v>0</v>
      </c>
      <c r="AT512" s="91">
        <f t="shared" si="14"/>
        <v>0</v>
      </c>
    </row>
    <row r="513" spans="1:46" x14ac:dyDescent="0.15">
      <c r="A513" s="223">
        <v>511</v>
      </c>
      <c r="AS513" s="91">
        <f t="shared" si="15"/>
        <v>0</v>
      </c>
      <c r="AT513" s="91">
        <f t="shared" si="14"/>
        <v>0</v>
      </c>
    </row>
    <row r="514" spans="1:46" x14ac:dyDescent="0.15">
      <c r="A514" s="223">
        <v>512</v>
      </c>
      <c r="AS514" s="91">
        <f t="shared" si="15"/>
        <v>0</v>
      </c>
      <c r="AT514" s="91">
        <f t="shared" si="14"/>
        <v>0</v>
      </c>
    </row>
    <row r="515" spans="1:46" x14ac:dyDescent="0.15">
      <c r="A515" s="223">
        <v>513</v>
      </c>
      <c r="AS515" s="91">
        <f t="shared" si="15"/>
        <v>0</v>
      </c>
      <c r="AT515" s="91">
        <f t="shared" ref="AT515:AT547" si="16">IF(AK515="",0,1)</f>
        <v>0</v>
      </c>
    </row>
    <row r="516" spans="1:46" x14ac:dyDescent="0.15">
      <c r="A516" s="223">
        <v>514</v>
      </c>
      <c r="AS516" s="91">
        <f t="shared" ref="AS516:AS547" si="17">IF(AP515=AP516,0,1)</f>
        <v>0</v>
      </c>
      <c r="AT516" s="91">
        <f t="shared" si="16"/>
        <v>0</v>
      </c>
    </row>
    <row r="517" spans="1:46" x14ac:dyDescent="0.15">
      <c r="A517" s="223">
        <v>515</v>
      </c>
      <c r="AS517" s="91">
        <f t="shared" si="17"/>
        <v>0</v>
      </c>
      <c r="AT517" s="91">
        <f t="shared" si="16"/>
        <v>0</v>
      </c>
    </row>
    <row r="518" spans="1:46" x14ac:dyDescent="0.15">
      <c r="A518" s="223">
        <v>516</v>
      </c>
      <c r="AS518" s="91">
        <f t="shared" si="17"/>
        <v>0</v>
      </c>
      <c r="AT518" s="91">
        <f t="shared" si="16"/>
        <v>0</v>
      </c>
    </row>
    <row r="519" spans="1:46" x14ac:dyDescent="0.15">
      <c r="A519" s="223">
        <v>517</v>
      </c>
      <c r="AS519" s="91">
        <f t="shared" si="17"/>
        <v>0</v>
      </c>
      <c r="AT519" s="91">
        <f t="shared" si="16"/>
        <v>0</v>
      </c>
    </row>
    <row r="520" spans="1:46" x14ac:dyDescent="0.15">
      <c r="A520" s="223">
        <v>518</v>
      </c>
      <c r="AS520" s="91">
        <f t="shared" si="17"/>
        <v>0</v>
      </c>
      <c r="AT520" s="91">
        <f t="shared" si="16"/>
        <v>0</v>
      </c>
    </row>
    <row r="521" spans="1:46" x14ac:dyDescent="0.15">
      <c r="A521" s="223">
        <v>519</v>
      </c>
      <c r="AS521" s="91">
        <f t="shared" si="17"/>
        <v>0</v>
      </c>
      <c r="AT521" s="91">
        <f t="shared" si="16"/>
        <v>0</v>
      </c>
    </row>
    <row r="522" spans="1:46" x14ac:dyDescent="0.15">
      <c r="A522" s="223">
        <v>520</v>
      </c>
      <c r="AS522" s="91">
        <f t="shared" si="17"/>
        <v>0</v>
      </c>
      <c r="AT522" s="91">
        <f t="shared" si="16"/>
        <v>0</v>
      </c>
    </row>
    <row r="523" spans="1:46" x14ac:dyDescent="0.15">
      <c r="A523" s="223">
        <v>521</v>
      </c>
      <c r="AS523" s="91">
        <f t="shared" si="17"/>
        <v>0</v>
      </c>
      <c r="AT523" s="91">
        <f t="shared" si="16"/>
        <v>0</v>
      </c>
    </row>
    <row r="524" spans="1:46" x14ac:dyDescent="0.15">
      <c r="A524" s="223">
        <v>522</v>
      </c>
      <c r="AS524" s="91">
        <f t="shared" si="17"/>
        <v>0</v>
      </c>
      <c r="AT524" s="91">
        <f t="shared" si="16"/>
        <v>0</v>
      </c>
    </row>
    <row r="525" spans="1:46" x14ac:dyDescent="0.15">
      <c r="A525" s="223">
        <v>523</v>
      </c>
      <c r="AS525" s="91">
        <f t="shared" si="17"/>
        <v>0</v>
      </c>
      <c r="AT525" s="91">
        <f t="shared" si="16"/>
        <v>0</v>
      </c>
    </row>
    <row r="526" spans="1:46" x14ac:dyDescent="0.15">
      <c r="A526" s="223">
        <v>524</v>
      </c>
      <c r="AS526" s="91">
        <f t="shared" si="17"/>
        <v>0</v>
      </c>
      <c r="AT526" s="91">
        <f t="shared" si="16"/>
        <v>0</v>
      </c>
    </row>
    <row r="527" spans="1:46" x14ac:dyDescent="0.15">
      <c r="A527" s="223">
        <v>525</v>
      </c>
      <c r="AS527" s="91">
        <f t="shared" si="17"/>
        <v>0</v>
      </c>
      <c r="AT527" s="91">
        <f t="shared" si="16"/>
        <v>0</v>
      </c>
    </row>
    <row r="528" spans="1:46" x14ac:dyDescent="0.15">
      <c r="A528" s="223">
        <v>526</v>
      </c>
      <c r="AS528" s="91">
        <f t="shared" si="17"/>
        <v>0</v>
      </c>
      <c r="AT528" s="91">
        <f t="shared" si="16"/>
        <v>0</v>
      </c>
    </row>
    <row r="529" spans="1:46" x14ac:dyDescent="0.15">
      <c r="A529" s="223">
        <v>527</v>
      </c>
      <c r="AS529" s="91">
        <f t="shared" si="17"/>
        <v>0</v>
      </c>
      <c r="AT529" s="91">
        <f t="shared" si="16"/>
        <v>0</v>
      </c>
    </row>
    <row r="530" spans="1:46" x14ac:dyDescent="0.15">
      <c r="A530" s="223">
        <v>528</v>
      </c>
      <c r="AS530" s="91">
        <f t="shared" si="17"/>
        <v>0</v>
      </c>
      <c r="AT530" s="91">
        <f t="shared" si="16"/>
        <v>0</v>
      </c>
    </row>
    <row r="531" spans="1:46" x14ac:dyDescent="0.15">
      <c r="A531" s="223">
        <v>529</v>
      </c>
      <c r="AS531" s="91">
        <f t="shared" si="17"/>
        <v>0</v>
      </c>
      <c r="AT531" s="91">
        <f t="shared" si="16"/>
        <v>0</v>
      </c>
    </row>
    <row r="532" spans="1:46" x14ac:dyDescent="0.15">
      <c r="A532" s="223">
        <v>530</v>
      </c>
      <c r="AS532" s="91">
        <f t="shared" si="17"/>
        <v>0</v>
      </c>
      <c r="AT532" s="91">
        <f t="shared" si="16"/>
        <v>0</v>
      </c>
    </row>
    <row r="533" spans="1:46" x14ac:dyDescent="0.15">
      <c r="A533" s="223">
        <v>531</v>
      </c>
      <c r="AS533" s="91">
        <f t="shared" si="17"/>
        <v>0</v>
      </c>
      <c r="AT533" s="91">
        <f t="shared" si="16"/>
        <v>0</v>
      </c>
    </row>
    <row r="534" spans="1:46" x14ac:dyDescent="0.15">
      <c r="A534" s="223">
        <v>532</v>
      </c>
      <c r="AS534" s="91">
        <f t="shared" si="17"/>
        <v>0</v>
      </c>
      <c r="AT534" s="91">
        <f t="shared" si="16"/>
        <v>0</v>
      </c>
    </row>
    <row r="535" spans="1:46" x14ac:dyDescent="0.15">
      <c r="A535" s="223">
        <v>533</v>
      </c>
      <c r="AS535" s="91">
        <f t="shared" si="17"/>
        <v>0</v>
      </c>
      <c r="AT535" s="91">
        <f t="shared" si="16"/>
        <v>0</v>
      </c>
    </row>
    <row r="536" spans="1:46" x14ac:dyDescent="0.15">
      <c r="A536" s="223">
        <v>534</v>
      </c>
      <c r="AS536" s="91">
        <f t="shared" si="17"/>
        <v>0</v>
      </c>
      <c r="AT536" s="91">
        <f t="shared" si="16"/>
        <v>0</v>
      </c>
    </row>
    <row r="537" spans="1:46" x14ac:dyDescent="0.15">
      <c r="A537" s="223">
        <v>535</v>
      </c>
      <c r="AS537" s="91">
        <f t="shared" si="17"/>
        <v>0</v>
      </c>
      <c r="AT537" s="91">
        <f t="shared" si="16"/>
        <v>0</v>
      </c>
    </row>
    <row r="538" spans="1:46" x14ac:dyDescent="0.15">
      <c r="A538" s="223">
        <v>536</v>
      </c>
      <c r="AS538" s="91">
        <f t="shared" si="17"/>
        <v>0</v>
      </c>
      <c r="AT538" s="91">
        <f t="shared" si="16"/>
        <v>0</v>
      </c>
    </row>
    <row r="539" spans="1:46" x14ac:dyDescent="0.15">
      <c r="A539" s="223">
        <v>537</v>
      </c>
      <c r="AS539" s="91">
        <f t="shared" si="17"/>
        <v>0</v>
      </c>
      <c r="AT539" s="91">
        <f t="shared" si="16"/>
        <v>0</v>
      </c>
    </row>
    <row r="540" spans="1:46" x14ac:dyDescent="0.15">
      <c r="A540" s="223">
        <v>538</v>
      </c>
      <c r="AS540" s="91">
        <f t="shared" si="17"/>
        <v>0</v>
      </c>
      <c r="AT540" s="91">
        <f t="shared" si="16"/>
        <v>0</v>
      </c>
    </row>
    <row r="541" spans="1:46" x14ac:dyDescent="0.15">
      <c r="A541" s="223">
        <v>539</v>
      </c>
      <c r="AS541" s="91">
        <f t="shared" si="17"/>
        <v>0</v>
      </c>
      <c r="AT541" s="91">
        <f t="shared" si="16"/>
        <v>0</v>
      </c>
    </row>
    <row r="542" spans="1:46" x14ac:dyDescent="0.15">
      <c r="A542" s="223">
        <v>540</v>
      </c>
      <c r="AS542" s="91">
        <f t="shared" si="17"/>
        <v>0</v>
      </c>
      <c r="AT542" s="91">
        <f t="shared" si="16"/>
        <v>0</v>
      </c>
    </row>
    <row r="543" spans="1:46" x14ac:dyDescent="0.15">
      <c r="A543" s="223">
        <v>541</v>
      </c>
      <c r="AS543" s="91">
        <f t="shared" si="17"/>
        <v>0</v>
      </c>
      <c r="AT543" s="91">
        <f t="shared" si="16"/>
        <v>0</v>
      </c>
    </row>
    <row r="544" spans="1:46" x14ac:dyDescent="0.15">
      <c r="A544" s="223">
        <v>542</v>
      </c>
      <c r="AS544" s="91">
        <f t="shared" si="17"/>
        <v>0</v>
      </c>
      <c r="AT544" s="91">
        <f t="shared" si="16"/>
        <v>0</v>
      </c>
    </row>
    <row r="545" spans="1:46" x14ac:dyDescent="0.15">
      <c r="A545" s="223">
        <v>543</v>
      </c>
      <c r="AS545" s="91">
        <f t="shared" si="17"/>
        <v>0</v>
      </c>
      <c r="AT545" s="91">
        <f t="shared" si="16"/>
        <v>0</v>
      </c>
    </row>
    <row r="546" spans="1:46" x14ac:dyDescent="0.15">
      <c r="A546" s="223">
        <v>544</v>
      </c>
      <c r="AS546" s="91">
        <f t="shared" si="17"/>
        <v>0</v>
      </c>
      <c r="AT546" s="91">
        <f t="shared" si="16"/>
        <v>0</v>
      </c>
    </row>
    <row r="547" spans="1:46" x14ac:dyDescent="0.15">
      <c r="A547" s="223">
        <v>545</v>
      </c>
      <c r="AS547" s="91">
        <f t="shared" si="17"/>
        <v>0</v>
      </c>
      <c r="AT547" s="91">
        <f t="shared" si="16"/>
        <v>0</v>
      </c>
    </row>
    <row r="548" spans="1:46" x14ac:dyDescent="0.15">
      <c r="A548" s="223">
        <v>546</v>
      </c>
    </row>
    <row r="549" spans="1:46" x14ac:dyDescent="0.15">
      <c r="A549" s="223">
        <v>547</v>
      </c>
    </row>
    <row r="550" spans="1:46" x14ac:dyDescent="0.15">
      <c r="A550" s="223">
        <v>548</v>
      </c>
    </row>
    <row r="551" spans="1:46" x14ac:dyDescent="0.15">
      <c r="A551" s="223">
        <v>549</v>
      </c>
    </row>
    <row r="552" spans="1:46" x14ac:dyDescent="0.15">
      <c r="A552" s="223">
        <v>550</v>
      </c>
    </row>
    <row r="553" spans="1:46" x14ac:dyDescent="0.15">
      <c r="A553" s="223">
        <v>551</v>
      </c>
    </row>
    <row r="554" spans="1:46" x14ac:dyDescent="0.15">
      <c r="A554" s="223">
        <v>552</v>
      </c>
    </row>
    <row r="555" spans="1:46" x14ac:dyDescent="0.15">
      <c r="A555" s="223">
        <v>553</v>
      </c>
    </row>
    <row r="556" spans="1:46" x14ac:dyDescent="0.15">
      <c r="A556" s="223">
        <v>554</v>
      </c>
    </row>
    <row r="557" spans="1:46" x14ac:dyDescent="0.15">
      <c r="A557" s="223">
        <v>555</v>
      </c>
    </row>
    <row r="558" spans="1:46" x14ac:dyDescent="0.15">
      <c r="A558" s="223">
        <v>556</v>
      </c>
    </row>
    <row r="559" spans="1:46" x14ac:dyDescent="0.15">
      <c r="A559" s="223">
        <v>557</v>
      </c>
    </row>
    <row r="560" spans="1:46" x14ac:dyDescent="0.15">
      <c r="A560" s="223">
        <v>558</v>
      </c>
    </row>
    <row r="561" spans="1:1" x14ac:dyDescent="0.15">
      <c r="A561" s="223">
        <v>559</v>
      </c>
    </row>
    <row r="562" spans="1:1" x14ac:dyDescent="0.15">
      <c r="A562" s="223">
        <v>560</v>
      </c>
    </row>
    <row r="563" spans="1:1" x14ac:dyDescent="0.15">
      <c r="A563" s="223">
        <v>561</v>
      </c>
    </row>
    <row r="564" spans="1:1" x14ac:dyDescent="0.15">
      <c r="A564" s="223">
        <v>562</v>
      </c>
    </row>
    <row r="565" spans="1:1" x14ac:dyDescent="0.15">
      <c r="A565" s="223">
        <v>563</v>
      </c>
    </row>
    <row r="566" spans="1:1" x14ac:dyDescent="0.15">
      <c r="A566" s="223">
        <v>564</v>
      </c>
    </row>
    <row r="567" spans="1:1" x14ac:dyDescent="0.15">
      <c r="A567" s="223">
        <v>565</v>
      </c>
    </row>
    <row r="568" spans="1:1" x14ac:dyDescent="0.15">
      <c r="A568" s="223">
        <v>566</v>
      </c>
    </row>
    <row r="569" spans="1:1" x14ac:dyDescent="0.15">
      <c r="A569" s="223">
        <v>567</v>
      </c>
    </row>
    <row r="570" spans="1:1" x14ac:dyDescent="0.15">
      <c r="A570" s="223">
        <v>568</v>
      </c>
    </row>
    <row r="571" spans="1:1" x14ac:dyDescent="0.15">
      <c r="A571" s="223">
        <v>569</v>
      </c>
    </row>
    <row r="572" spans="1:1" x14ac:dyDescent="0.15">
      <c r="A572" s="223">
        <v>570</v>
      </c>
    </row>
    <row r="573" spans="1:1" x14ac:dyDescent="0.15">
      <c r="A573" s="223">
        <v>571</v>
      </c>
    </row>
    <row r="574" spans="1:1" x14ac:dyDescent="0.15">
      <c r="A574" s="223">
        <v>572</v>
      </c>
    </row>
    <row r="575" spans="1:1" x14ac:dyDescent="0.15">
      <c r="A575" s="223">
        <v>573</v>
      </c>
    </row>
    <row r="576" spans="1:1" x14ac:dyDescent="0.15">
      <c r="A576" s="223">
        <v>574</v>
      </c>
    </row>
    <row r="577" spans="1:1" x14ac:dyDescent="0.15">
      <c r="A577" s="223">
        <v>575</v>
      </c>
    </row>
    <row r="578" spans="1:1" x14ac:dyDescent="0.15">
      <c r="A578" s="223">
        <v>576</v>
      </c>
    </row>
    <row r="579" spans="1:1" x14ac:dyDescent="0.15">
      <c r="A579" s="223">
        <v>577</v>
      </c>
    </row>
    <row r="580" spans="1:1" x14ac:dyDescent="0.15">
      <c r="A580" s="223">
        <v>578</v>
      </c>
    </row>
    <row r="581" spans="1:1" x14ac:dyDescent="0.15">
      <c r="A581" s="223">
        <v>579</v>
      </c>
    </row>
    <row r="582" spans="1:1" x14ac:dyDescent="0.15">
      <c r="A582" s="223">
        <v>580</v>
      </c>
    </row>
    <row r="583" spans="1:1" x14ac:dyDescent="0.15">
      <c r="A583" s="223">
        <v>581</v>
      </c>
    </row>
    <row r="584" spans="1:1" x14ac:dyDescent="0.15">
      <c r="A584" s="223">
        <v>582</v>
      </c>
    </row>
    <row r="585" spans="1:1" x14ac:dyDescent="0.15">
      <c r="A585" s="223">
        <v>583</v>
      </c>
    </row>
    <row r="586" spans="1:1" x14ac:dyDescent="0.15">
      <c r="A586" s="223">
        <v>584</v>
      </c>
    </row>
    <row r="587" spans="1:1" x14ac:dyDescent="0.15">
      <c r="A587" s="223">
        <v>585</v>
      </c>
    </row>
    <row r="588" spans="1:1" x14ac:dyDescent="0.15">
      <c r="A588" s="223">
        <v>586</v>
      </c>
    </row>
    <row r="589" spans="1:1" x14ac:dyDescent="0.15">
      <c r="A589" s="223">
        <v>587</v>
      </c>
    </row>
    <row r="590" spans="1:1" x14ac:dyDescent="0.15">
      <c r="A590" s="223">
        <v>588</v>
      </c>
    </row>
    <row r="591" spans="1:1" x14ac:dyDescent="0.15">
      <c r="A591" s="223">
        <v>589</v>
      </c>
    </row>
    <row r="592" spans="1:1" x14ac:dyDescent="0.15">
      <c r="A592" s="223">
        <v>590</v>
      </c>
    </row>
    <row r="593" spans="1:1" x14ac:dyDescent="0.15">
      <c r="A593" s="223">
        <v>591</v>
      </c>
    </row>
    <row r="594" spans="1:1" x14ac:dyDescent="0.15">
      <c r="A594" s="223">
        <v>592</v>
      </c>
    </row>
    <row r="595" spans="1:1" x14ac:dyDescent="0.15">
      <c r="A595" s="223">
        <v>593</v>
      </c>
    </row>
    <row r="596" spans="1:1" x14ac:dyDescent="0.15">
      <c r="A596" s="223">
        <v>594</v>
      </c>
    </row>
    <row r="597" spans="1:1" x14ac:dyDescent="0.15">
      <c r="A597" s="223">
        <v>595</v>
      </c>
    </row>
    <row r="598" spans="1:1" x14ac:dyDescent="0.15">
      <c r="A598" s="223">
        <v>596</v>
      </c>
    </row>
    <row r="599" spans="1:1" x14ac:dyDescent="0.15">
      <c r="A599" s="223">
        <v>597</v>
      </c>
    </row>
    <row r="600" spans="1:1" x14ac:dyDescent="0.15">
      <c r="A600" s="223">
        <v>598</v>
      </c>
    </row>
    <row r="601" spans="1:1" x14ac:dyDescent="0.15">
      <c r="A601" s="223">
        <v>599</v>
      </c>
    </row>
    <row r="602" spans="1:1" x14ac:dyDescent="0.15">
      <c r="A602" s="223">
        <v>600</v>
      </c>
    </row>
    <row r="603" spans="1:1" x14ac:dyDescent="0.15">
      <c r="A603" s="223">
        <v>601</v>
      </c>
    </row>
    <row r="604" spans="1:1" x14ac:dyDescent="0.15">
      <c r="A604" s="223">
        <v>602</v>
      </c>
    </row>
    <row r="605" spans="1:1" x14ac:dyDescent="0.15">
      <c r="A605" s="223">
        <v>603</v>
      </c>
    </row>
    <row r="606" spans="1:1" x14ac:dyDescent="0.15">
      <c r="A606" s="223">
        <v>604</v>
      </c>
    </row>
    <row r="607" spans="1:1" x14ac:dyDescent="0.15">
      <c r="A607" s="223">
        <v>605</v>
      </c>
    </row>
    <row r="608" spans="1:1" x14ac:dyDescent="0.15">
      <c r="A608" s="223">
        <v>606</v>
      </c>
    </row>
    <row r="609" spans="1:1" x14ac:dyDescent="0.15">
      <c r="A609" s="223">
        <v>607</v>
      </c>
    </row>
    <row r="610" spans="1:1" x14ac:dyDescent="0.15">
      <c r="A610" s="223">
        <v>608</v>
      </c>
    </row>
    <row r="611" spans="1:1" x14ac:dyDescent="0.15">
      <c r="A611" s="223">
        <v>609</v>
      </c>
    </row>
    <row r="612" spans="1:1" x14ac:dyDescent="0.15">
      <c r="A612" s="223">
        <v>610</v>
      </c>
    </row>
    <row r="613" spans="1:1" x14ac:dyDescent="0.15">
      <c r="A613" s="223">
        <v>611</v>
      </c>
    </row>
    <row r="614" spans="1:1" x14ac:dyDescent="0.15">
      <c r="A614" s="223">
        <v>612</v>
      </c>
    </row>
    <row r="615" spans="1:1" x14ac:dyDescent="0.15">
      <c r="A615" s="223">
        <v>613</v>
      </c>
    </row>
    <row r="616" spans="1:1" x14ac:dyDescent="0.15">
      <c r="A616" s="223">
        <v>614</v>
      </c>
    </row>
    <row r="617" spans="1:1" x14ac:dyDescent="0.15">
      <c r="A617" s="223">
        <v>615</v>
      </c>
    </row>
    <row r="618" spans="1:1" x14ac:dyDescent="0.15">
      <c r="A618" s="223">
        <v>616</v>
      </c>
    </row>
    <row r="619" spans="1:1" x14ac:dyDescent="0.15">
      <c r="A619" s="223">
        <v>617</v>
      </c>
    </row>
    <row r="620" spans="1:1" x14ac:dyDescent="0.15">
      <c r="A620" s="223">
        <v>618</v>
      </c>
    </row>
    <row r="621" spans="1:1" x14ac:dyDescent="0.15">
      <c r="A621" s="223">
        <v>619</v>
      </c>
    </row>
    <row r="622" spans="1:1" x14ac:dyDescent="0.15">
      <c r="A622" s="223">
        <v>620</v>
      </c>
    </row>
    <row r="623" spans="1:1" x14ac:dyDescent="0.15">
      <c r="A623" s="223">
        <v>621</v>
      </c>
    </row>
    <row r="624" spans="1:1" x14ac:dyDescent="0.15">
      <c r="A624" s="223">
        <v>622</v>
      </c>
    </row>
    <row r="625" spans="1:1" x14ac:dyDescent="0.15">
      <c r="A625" s="223">
        <v>623</v>
      </c>
    </row>
    <row r="626" spans="1:1" x14ac:dyDescent="0.15">
      <c r="A626" s="223">
        <v>624</v>
      </c>
    </row>
    <row r="627" spans="1:1" x14ac:dyDescent="0.15">
      <c r="A627" s="223">
        <v>625</v>
      </c>
    </row>
    <row r="628" spans="1:1" x14ac:dyDescent="0.15">
      <c r="A628" s="223">
        <v>626</v>
      </c>
    </row>
    <row r="629" spans="1:1" x14ac:dyDescent="0.15">
      <c r="A629" s="223">
        <v>627</v>
      </c>
    </row>
    <row r="630" spans="1:1" x14ac:dyDescent="0.15">
      <c r="A630" s="223">
        <v>628</v>
      </c>
    </row>
    <row r="631" spans="1:1" x14ac:dyDescent="0.15">
      <c r="A631" s="223">
        <v>629</v>
      </c>
    </row>
    <row r="632" spans="1:1" x14ac:dyDescent="0.15">
      <c r="A632" s="223">
        <v>630</v>
      </c>
    </row>
    <row r="633" spans="1:1" x14ac:dyDescent="0.15">
      <c r="A633" s="223">
        <v>631</v>
      </c>
    </row>
    <row r="634" spans="1:1" x14ac:dyDescent="0.15">
      <c r="A634" s="223">
        <v>632</v>
      </c>
    </row>
    <row r="635" spans="1:1" x14ac:dyDescent="0.15">
      <c r="A635" s="223">
        <v>633</v>
      </c>
    </row>
    <row r="636" spans="1:1" x14ac:dyDescent="0.15">
      <c r="A636" s="223">
        <v>634</v>
      </c>
    </row>
    <row r="637" spans="1:1" x14ac:dyDescent="0.15">
      <c r="A637" s="223">
        <v>635</v>
      </c>
    </row>
    <row r="638" spans="1:1" x14ac:dyDescent="0.15">
      <c r="A638" s="223">
        <v>636</v>
      </c>
    </row>
    <row r="639" spans="1:1" x14ac:dyDescent="0.15">
      <c r="A639" s="223">
        <v>637</v>
      </c>
    </row>
    <row r="640" spans="1:1" x14ac:dyDescent="0.15">
      <c r="A640" s="223">
        <v>638</v>
      </c>
    </row>
    <row r="641" spans="1:1" x14ac:dyDescent="0.15">
      <c r="A641" s="223">
        <v>639</v>
      </c>
    </row>
    <row r="642" spans="1:1" x14ac:dyDescent="0.15">
      <c r="A642" s="223">
        <v>640</v>
      </c>
    </row>
    <row r="643" spans="1:1" x14ac:dyDescent="0.15">
      <c r="A643" s="223">
        <v>641</v>
      </c>
    </row>
    <row r="644" spans="1:1" x14ac:dyDescent="0.15">
      <c r="A644" s="223">
        <v>642</v>
      </c>
    </row>
    <row r="645" spans="1:1" x14ac:dyDescent="0.15">
      <c r="A645" s="223">
        <v>643</v>
      </c>
    </row>
    <row r="646" spans="1:1" x14ac:dyDescent="0.15">
      <c r="A646" s="223">
        <v>644</v>
      </c>
    </row>
    <row r="647" spans="1:1" x14ac:dyDescent="0.15">
      <c r="A647" s="223">
        <v>645</v>
      </c>
    </row>
    <row r="648" spans="1:1" x14ac:dyDescent="0.15">
      <c r="A648" s="223">
        <v>646</v>
      </c>
    </row>
    <row r="649" spans="1:1" x14ac:dyDescent="0.15">
      <c r="A649" s="223">
        <v>647</v>
      </c>
    </row>
    <row r="650" spans="1:1" x14ac:dyDescent="0.15">
      <c r="A650" s="223">
        <v>648</v>
      </c>
    </row>
    <row r="651" spans="1:1" x14ac:dyDescent="0.15">
      <c r="A651" s="223">
        <v>649</v>
      </c>
    </row>
    <row r="652" spans="1:1" x14ac:dyDescent="0.15">
      <c r="A652" s="223">
        <v>650</v>
      </c>
    </row>
    <row r="653" spans="1:1" x14ac:dyDescent="0.15">
      <c r="A653" s="223">
        <v>651</v>
      </c>
    </row>
    <row r="654" spans="1:1" x14ac:dyDescent="0.15">
      <c r="A654" s="223">
        <v>652</v>
      </c>
    </row>
    <row r="655" spans="1:1" x14ac:dyDescent="0.15">
      <c r="A655" s="223">
        <v>653</v>
      </c>
    </row>
    <row r="656" spans="1:1" x14ac:dyDescent="0.15">
      <c r="A656" s="223">
        <v>654</v>
      </c>
    </row>
    <row r="657" spans="1:1" x14ac:dyDescent="0.15">
      <c r="A657" s="223">
        <v>655</v>
      </c>
    </row>
    <row r="658" spans="1:1" x14ac:dyDescent="0.15">
      <c r="A658" s="223">
        <v>656</v>
      </c>
    </row>
    <row r="659" spans="1:1" x14ac:dyDescent="0.15">
      <c r="A659" s="223">
        <v>657</v>
      </c>
    </row>
    <row r="660" spans="1:1" x14ac:dyDescent="0.15">
      <c r="A660" s="223">
        <v>658</v>
      </c>
    </row>
    <row r="661" spans="1:1" x14ac:dyDescent="0.15">
      <c r="A661" s="223">
        <v>659</v>
      </c>
    </row>
    <row r="662" spans="1:1" x14ac:dyDescent="0.15">
      <c r="A662" s="223">
        <v>660</v>
      </c>
    </row>
    <row r="663" spans="1:1" x14ac:dyDescent="0.15">
      <c r="A663" s="223">
        <v>661</v>
      </c>
    </row>
    <row r="664" spans="1:1" x14ac:dyDescent="0.15">
      <c r="A664" s="223">
        <v>662</v>
      </c>
    </row>
    <row r="665" spans="1:1" x14ac:dyDescent="0.15">
      <c r="A665" s="223">
        <v>663</v>
      </c>
    </row>
    <row r="666" spans="1:1" x14ac:dyDescent="0.15">
      <c r="A666" s="223">
        <v>664</v>
      </c>
    </row>
    <row r="667" spans="1:1" x14ac:dyDescent="0.15">
      <c r="A667" s="223">
        <v>665</v>
      </c>
    </row>
    <row r="668" spans="1:1" x14ac:dyDescent="0.15">
      <c r="A668" s="223">
        <v>666</v>
      </c>
    </row>
    <row r="669" spans="1:1" x14ac:dyDescent="0.15">
      <c r="A669" s="223">
        <v>667</v>
      </c>
    </row>
    <row r="670" spans="1:1" x14ac:dyDescent="0.15">
      <c r="A670" s="223">
        <v>668</v>
      </c>
    </row>
    <row r="671" spans="1:1" x14ac:dyDescent="0.15">
      <c r="A671" s="223">
        <v>669</v>
      </c>
    </row>
    <row r="672" spans="1:1" x14ac:dyDescent="0.15">
      <c r="A672" s="223">
        <v>670</v>
      </c>
    </row>
    <row r="673" spans="1:1" x14ac:dyDescent="0.15">
      <c r="A673" s="223">
        <v>671</v>
      </c>
    </row>
    <row r="674" spans="1:1" x14ac:dyDescent="0.15">
      <c r="A674" s="223">
        <v>672</v>
      </c>
    </row>
    <row r="675" spans="1:1" x14ac:dyDescent="0.15">
      <c r="A675" s="223">
        <v>673</v>
      </c>
    </row>
    <row r="676" spans="1:1" x14ac:dyDescent="0.15">
      <c r="A676" s="223">
        <v>674</v>
      </c>
    </row>
    <row r="677" spans="1:1" x14ac:dyDescent="0.15">
      <c r="A677" s="223">
        <v>675</v>
      </c>
    </row>
    <row r="678" spans="1:1" x14ac:dyDescent="0.15">
      <c r="A678" s="223">
        <v>676</v>
      </c>
    </row>
    <row r="679" spans="1:1" x14ac:dyDescent="0.15">
      <c r="A679" s="223">
        <v>677</v>
      </c>
    </row>
    <row r="680" spans="1:1" x14ac:dyDescent="0.15">
      <c r="A680" s="223">
        <v>678</v>
      </c>
    </row>
    <row r="681" spans="1:1" x14ac:dyDescent="0.15">
      <c r="A681" s="223">
        <v>679</v>
      </c>
    </row>
    <row r="682" spans="1:1" x14ac:dyDescent="0.15">
      <c r="A682" s="223">
        <v>680</v>
      </c>
    </row>
    <row r="683" spans="1:1" x14ac:dyDescent="0.15">
      <c r="A683" s="223">
        <v>681</v>
      </c>
    </row>
    <row r="684" spans="1:1" x14ac:dyDescent="0.15">
      <c r="A684" s="223">
        <v>682</v>
      </c>
    </row>
    <row r="685" spans="1:1" x14ac:dyDescent="0.15">
      <c r="A685" s="223">
        <v>683</v>
      </c>
    </row>
    <row r="686" spans="1:1" x14ac:dyDescent="0.15">
      <c r="A686" s="223">
        <v>684</v>
      </c>
    </row>
    <row r="687" spans="1:1" x14ac:dyDescent="0.15">
      <c r="A687" s="223">
        <v>685</v>
      </c>
    </row>
    <row r="688" spans="1:1" x14ac:dyDescent="0.15">
      <c r="A688" s="223">
        <v>686</v>
      </c>
    </row>
    <row r="689" spans="1:1" x14ac:dyDescent="0.15">
      <c r="A689" s="223">
        <v>687</v>
      </c>
    </row>
    <row r="690" spans="1:1" x14ac:dyDescent="0.15">
      <c r="A690" s="223">
        <v>688</v>
      </c>
    </row>
    <row r="691" spans="1:1" x14ac:dyDescent="0.15">
      <c r="A691" s="223">
        <v>689</v>
      </c>
    </row>
    <row r="692" spans="1:1" x14ac:dyDescent="0.15">
      <c r="A692" s="223">
        <v>690</v>
      </c>
    </row>
    <row r="693" spans="1:1" x14ac:dyDescent="0.15">
      <c r="A693" s="223">
        <v>691</v>
      </c>
    </row>
    <row r="694" spans="1:1" x14ac:dyDescent="0.15">
      <c r="A694" s="223">
        <v>692</v>
      </c>
    </row>
    <row r="695" spans="1:1" x14ac:dyDescent="0.15">
      <c r="A695" s="223">
        <v>693</v>
      </c>
    </row>
    <row r="696" spans="1:1" x14ac:dyDescent="0.15">
      <c r="A696" s="223">
        <v>694</v>
      </c>
    </row>
    <row r="697" spans="1:1" x14ac:dyDescent="0.15">
      <c r="A697" s="223">
        <v>695</v>
      </c>
    </row>
    <row r="698" spans="1:1" x14ac:dyDescent="0.15">
      <c r="A698" s="223">
        <v>696</v>
      </c>
    </row>
    <row r="699" spans="1:1" x14ac:dyDescent="0.15">
      <c r="A699" s="223">
        <v>697</v>
      </c>
    </row>
    <row r="700" spans="1:1" x14ac:dyDescent="0.15">
      <c r="A700" s="223">
        <v>698</v>
      </c>
    </row>
    <row r="701" spans="1:1" x14ac:dyDescent="0.15">
      <c r="A701" s="223">
        <v>699</v>
      </c>
    </row>
    <row r="702" spans="1:1" x14ac:dyDescent="0.15">
      <c r="A702" s="223">
        <v>700</v>
      </c>
    </row>
    <row r="703" spans="1:1" x14ac:dyDescent="0.15">
      <c r="A703" s="223">
        <v>701</v>
      </c>
    </row>
    <row r="704" spans="1:1" x14ac:dyDescent="0.15">
      <c r="A704" s="223">
        <v>702</v>
      </c>
    </row>
    <row r="705" spans="1:1" x14ac:dyDescent="0.15">
      <c r="A705" s="223">
        <v>703</v>
      </c>
    </row>
    <row r="706" spans="1:1" x14ac:dyDescent="0.15">
      <c r="A706" s="223">
        <v>704</v>
      </c>
    </row>
    <row r="707" spans="1:1" x14ac:dyDescent="0.15">
      <c r="A707" s="223">
        <v>705</v>
      </c>
    </row>
    <row r="708" spans="1:1" x14ac:dyDescent="0.15">
      <c r="A708" s="223">
        <v>706</v>
      </c>
    </row>
    <row r="709" spans="1:1" x14ac:dyDescent="0.15">
      <c r="A709" s="223">
        <v>707</v>
      </c>
    </row>
    <row r="710" spans="1:1" x14ac:dyDescent="0.15">
      <c r="A710" s="223">
        <v>708</v>
      </c>
    </row>
    <row r="711" spans="1:1" x14ac:dyDescent="0.15">
      <c r="A711" s="223">
        <v>709</v>
      </c>
    </row>
    <row r="712" spans="1:1" x14ac:dyDescent="0.15">
      <c r="A712" s="223">
        <v>710</v>
      </c>
    </row>
    <row r="713" spans="1:1" x14ac:dyDescent="0.15">
      <c r="A713" s="223">
        <v>711</v>
      </c>
    </row>
    <row r="714" spans="1:1" x14ac:dyDescent="0.15">
      <c r="A714" s="223">
        <v>712</v>
      </c>
    </row>
    <row r="715" spans="1:1" x14ac:dyDescent="0.15">
      <c r="A715" s="223">
        <v>713</v>
      </c>
    </row>
    <row r="716" spans="1:1" x14ac:dyDescent="0.15">
      <c r="A716" s="223">
        <v>714</v>
      </c>
    </row>
    <row r="717" spans="1:1" x14ac:dyDescent="0.15">
      <c r="A717" s="223">
        <v>715</v>
      </c>
    </row>
    <row r="718" spans="1:1" x14ac:dyDescent="0.15">
      <c r="A718" s="223">
        <v>716</v>
      </c>
    </row>
    <row r="719" spans="1:1" x14ac:dyDescent="0.15">
      <c r="A719" s="223">
        <v>717</v>
      </c>
    </row>
    <row r="720" spans="1:1" x14ac:dyDescent="0.15">
      <c r="A720" s="223">
        <v>718</v>
      </c>
    </row>
    <row r="721" spans="1:1" x14ac:dyDescent="0.15">
      <c r="A721" s="223">
        <v>719</v>
      </c>
    </row>
    <row r="722" spans="1:1" x14ac:dyDescent="0.15">
      <c r="A722" s="223">
        <v>720</v>
      </c>
    </row>
    <row r="723" spans="1:1" x14ac:dyDescent="0.15">
      <c r="A723" s="223">
        <v>721</v>
      </c>
    </row>
    <row r="724" spans="1:1" x14ac:dyDescent="0.15">
      <c r="A724" s="223">
        <v>722</v>
      </c>
    </row>
    <row r="725" spans="1:1" x14ac:dyDescent="0.15">
      <c r="A725" s="223">
        <v>723</v>
      </c>
    </row>
    <row r="726" spans="1:1" x14ac:dyDescent="0.15">
      <c r="A726" s="223">
        <v>724</v>
      </c>
    </row>
    <row r="727" spans="1:1" x14ac:dyDescent="0.15">
      <c r="A727" s="223">
        <v>725</v>
      </c>
    </row>
    <row r="728" spans="1:1" x14ac:dyDescent="0.15">
      <c r="A728" s="223">
        <v>726</v>
      </c>
    </row>
    <row r="729" spans="1:1" x14ac:dyDescent="0.15">
      <c r="A729" s="223">
        <v>727</v>
      </c>
    </row>
    <row r="730" spans="1:1" x14ac:dyDescent="0.15">
      <c r="A730" s="223">
        <v>728</v>
      </c>
    </row>
    <row r="731" spans="1:1" x14ac:dyDescent="0.15">
      <c r="A731" s="223">
        <v>729</v>
      </c>
    </row>
    <row r="732" spans="1:1" x14ac:dyDescent="0.15">
      <c r="A732" s="223">
        <v>730</v>
      </c>
    </row>
    <row r="733" spans="1:1" x14ac:dyDescent="0.15">
      <c r="A733" s="223">
        <v>731</v>
      </c>
    </row>
    <row r="734" spans="1:1" x14ac:dyDescent="0.15">
      <c r="A734" s="223">
        <v>732</v>
      </c>
    </row>
    <row r="735" spans="1:1" x14ac:dyDescent="0.15">
      <c r="A735" s="223">
        <v>733</v>
      </c>
    </row>
    <row r="736" spans="1:1" x14ac:dyDescent="0.15">
      <c r="A736" s="223">
        <v>734</v>
      </c>
    </row>
    <row r="737" spans="1:1" x14ac:dyDescent="0.15">
      <c r="A737" s="223">
        <v>735</v>
      </c>
    </row>
    <row r="738" spans="1:1" x14ac:dyDescent="0.15">
      <c r="A738" s="223">
        <v>736</v>
      </c>
    </row>
    <row r="739" spans="1:1" x14ac:dyDescent="0.15">
      <c r="A739" s="223">
        <v>737</v>
      </c>
    </row>
    <row r="740" spans="1:1" x14ac:dyDescent="0.15">
      <c r="A740" s="223">
        <v>738</v>
      </c>
    </row>
    <row r="741" spans="1:1" x14ac:dyDescent="0.15">
      <c r="A741" s="223">
        <v>739</v>
      </c>
    </row>
    <row r="742" spans="1:1" x14ac:dyDescent="0.15">
      <c r="A742" s="223">
        <v>740</v>
      </c>
    </row>
    <row r="743" spans="1:1" x14ac:dyDescent="0.15">
      <c r="A743" s="223">
        <v>741</v>
      </c>
    </row>
    <row r="744" spans="1:1" x14ac:dyDescent="0.15">
      <c r="A744" s="223">
        <v>742</v>
      </c>
    </row>
    <row r="745" spans="1:1" x14ac:dyDescent="0.15">
      <c r="A745" s="223">
        <v>743</v>
      </c>
    </row>
    <row r="746" spans="1:1" x14ac:dyDescent="0.15">
      <c r="A746" s="223">
        <v>744</v>
      </c>
    </row>
    <row r="747" spans="1:1" x14ac:dyDescent="0.15">
      <c r="A747" s="223">
        <v>745</v>
      </c>
    </row>
    <row r="748" spans="1:1" x14ac:dyDescent="0.15">
      <c r="A748" s="223">
        <v>746</v>
      </c>
    </row>
    <row r="749" spans="1:1" x14ac:dyDescent="0.15">
      <c r="A749" s="223">
        <v>747</v>
      </c>
    </row>
    <row r="750" spans="1:1" x14ac:dyDescent="0.15">
      <c r="A750" s="223">
        <v>748</v>
      </c>
    </row>
    <row r="751" spans="1:1" x14ac:dyDescent="0.15">
      <c r="A751" s="223">
        <v>749</v>
      </c>
    </row>
    <row r="752" spans="1:1" x14ac:dyDescent="0.15">
      <c r="A752" s="223">
        <v>750</v>
      </c>
    </row>
    <row r="753" spans="1:1" x14ac:dyDescent="0.15">
      <c r="A753" s="223">
        <v>751</v>
      </c>
    </row>
    <row r="754" spans="1:1" x14ac:dyDescent="0.15">
      <c r="A754" s="223">
        <v>752</v>
      </c>
    </row>
    <row r="755" spans="1:1" x14ac:dyDescent="0.15">
      <c r="A755" s="223">
        <v>753</v>
      </c>
    </row>
    <row r="756" spans="1:1" x14ac:dyDescent="0.15">
      <c r="A756" s="223">
        <v>754</v>
      </c>
    </row>
    <row r="757" spans="1:1" x14ac:dyDescent="0.15">
      <c r="A757" s="223">
        <v>755</v>
      </c>
    </row>
    <row r="758" spans="1:1" x14ac:dyDescent="0.15">
      <c r="A758" s="223">
        <v>756</v>
      </c>
    </row>
    <row r="759" spans="1:1" x14ac:dyDescent="0.15">
      <c r="A759" s="223">
        <v>757</v>
      </c>
    </row>
    <row r="760" spans="1:1" x14ac:dyDescent="0.15">
      <c r="A760" s="223">
        <v>758</v>
      </c>
    </row>
    <row r="761" spans="1:1" x14ac:dyDescent="0.15">
      <c r="A761" s="223">
        <v>759</v>
      </c>
    </row>
    <row r="762" spans="1:1" x14ac:dyDescent="0.15">
      <c r="A762" s="223">
        <v>760</v>
      </c>
    </row>
    <row r="763" spans="1:1" x14ac:dyDescent="0.15">
      <c r="A763" s="223">
        <v>761</v>
      </c>
    </row>
    <row r="764" spans="1:1" x14ac:dyDescent="0.15">
      <c r="A764" s="223">
        <v>762</v>
      </c>
    </row>
    <row r="765" spans="1:1" x14ac:dyDescent="0.15">
      <c r="A765" s="223">
        <v>763</v>
      </c>
    </row>
    <row r="766" spans="1:1" x14ac:dyDescent="0.15">
      <c r="A766" s="223">
        <v>764</v>
      </c>
    </row>
    <row r="767" spans="1:1" x14ac:dyDescent="0.15">
      <c r="A767" s="223">
        <v>765</v>
      </c>
    </row>
    <row r="768" spans="1:1" x14ac:dyDescent="0.15">
      <c r="A768" s="223">
        <v>766</v>
      </c>
    </row>
    <row r="769" spans="1:1" x14ac:dyDescent="0.15">
      <c r="A769" s="223">
        <v>767</v>
      </c>
    </row>
    <row r="770" spans="1:1" x14ac:dyDescent="0.15">
      <c r="A770" s="223">
        <v>768</v>
      </c>
    </row>
    <row r="771" spans="1:1" x14ac:dyDescent="0.15">
      <c r="A771" s="223">
        <v>769</v>
      </c>
    </row>
    <row r="772" spans="1:1" x14ac:dyDescent="0.15">
      <c r="A772" s="223">
        <v>770</v>
      </c>
    </row>
    <row r="773" spans="1:1" x14ac:dyDescent="0.15">
      <c r="A773" s="223">
        <v>771</v>
      </c>
    </row>
    <row r="774" spans="1:1" x14ac:dyDescent="0.15">
      <c r="A774" s="223">
        <v>772</v>
      </c>
    </row>
    <row r="775" spans="1:1" x14ac:dyDescent="0.15">
      <c r="A775" s="223">
        <v>773</v>
      </c>
    </row>
    <row r="776" spans="1:1" x14ac:dyDescent="0.15">
      <c r="A776" s="223">
        <v>774</v>
      </c>
    </row>
    <row r="777" spans="1:1" x14ac:dyDescent="0.15">
      <c r="A777" s="223">
        <v>775</v>
      </c>
    </row>
    <row r="778" spans="1:1" x14ac:dyDescent="0.15">
      <c r="A778" s="223">
        <v>776</v>
      </c>
    </row>
    <row r="779" spans="1:1" x14ac:dyDescent="0.15">
      <c r="A779" s="223">
        <v>777</v>
      </c>
    </row>
    <row r="780" spans="1:1" x14ac:dyDescent="0.15">
      <c r="A780" s="223">
        <v>778</v>
      </c>
    </row>
    <row r="781" spans="1:1" x14ac:dyDescent="0.15">
      <c r="A781" s="223">
        <v>779</v>
      </c>
    </row>
    <row r="782" spans="1:1" x14ac:dyDescent="0.15">
      <c r="A782" s="223">
        <v>780</v>
      </c>
    </row>
  </sheetData>
  <autoFilter ref="B2:BM2">
    <sortState ref="B3:BM782">
      <sortCondition ref="AP2"/>
    </sortState>
  </autoFilter>
  <phoneticPr fontId="5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U18" sqref="U18"/>
    </sheetView>
  </sheetViews>
  <sheetFormatPr defaultRowHeight="13.5" x14ac:dyDescent="0.15"/>
  <cols>
    <col min="1" max="16384" width="9" style="229"/>
  </cols>
  <sheetData/>
  <phoneticPr fontId="5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40" zoomScaleNormal="40" workbookViewId="0">
      <selection activeCell="AL6" sqref="AL6"/>
    </sheetView>
  </sheetViews>
  <sheetFormatPr defaultRowHeight="18.75" x14ac:dyDescent="0.15"/>
  <cols>
    <col min="1" max="16384" width="9" style="201"/>
  </cols>
  <sheetData>
    <row r="1" spans="1:11" ht="135" x14ac:dyDescent="0.15">
      <c r="A1" s="535" t="s">
        <v>155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07.25" customHeight="1" x14ac:dyDescent="0.15"/>
    <row r="3" spans="1:11" ht="263.25" customHeight="1" x14ac:dyDescent="2.75">
      <c r="A3" s="537" t="str">
        <f>BI実計情報!AK3</f>
        <v>樹脂パレット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</row>
    <row r="4" spans="1:11" ht="114" customHeight="1" x14ac:dyDescent="0.15">
      <c r="A4" s="538" t="s">
        <v>41</v>
      </c>
      <c r="B4" s="538"/>
      <c r="C4" s="538"/>
      <c r="D4" s="538"/>
      <c r="E4" s="532">
        <f>SUM(BI実計情報!AT3:AT502)-1</f>
        <v>100</v>
      </c>
      <c r="F4" s="532"/>
      <c r="G4" s="532"/>
      <c r="H4" s="532"/>
      <c r="I4" s="532"/>
      <c r="J4" s="532" t="s">
        <v>42</v>
      </c>
      <c r="K4" s="532"/>
    </row>
    <row r="5" spans="1:11" ht="105" customHeight="1" x14ac:dyDescent="0.15"/>
    <row r="6" spans="1:11" ht="153" x14ac:dyDescent="0.15">
      <c r="A6" s="533" t="s">
        <v>154</v>
      </c>
      <c r="B6" s="534"/>
      <c r="C6" s="534"/>
      <c r="D6" s="534"/>
      <c r="E6" s="534"/>
      <c r="F6" s="534"/>
      <c r="G6" s="534"/>
      <c r="H6" s="534"/>
      <c r="I6" s="534"/>
      <c r="J6" s="534"/>
    </row>
  </sheetData>
  <mergeCells count="6">
    <mergeCell ref="J4:K4"/>
    <mergeCell ref="E4:I4"/>
    <mergeCell ref="A6:J6"/>
    <mergeCell ref="A1:K1"/>
    <mergeCell ref="A3:K3"/>
    <mergeCell ref="A4:D4"/>
  </mergeCells>
  <phoneticPr fontId="5"/>
  <pageMargins left="0.16" right="0.16" top="0.56000000000000005" bottom="0.1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workbookViewId="0">
      <selection activeCell="G2" sqref="G2"/>
    </sheetView>
  </sheetViews>
  <sheetFormatPr defaultRowHeight="14.25" x14ac:dyDescent="0.15"/>
  <cols>
    <col min="1" max="1" width="8.75" style="205" customWidth="1"/>
    <col min="2" max="2" width="4.5" style="205" customWidth="1"/>
    <col min="3" max="3" width="2.5" style="205" customWidth="1"/>
    <col min="4" max="4" width="7.875" style="205" customWidth="1"/>
    <col min="5" max="5" width="7.5" style="205" customWidth="1"/>
    <col min="6" max="6" width="6.75" style="205" customWidth="1"/>
    <col min="7" max="7" width="36.5" style="205" customWidth="1"/>
    <col min="8" max="8" width="16" style="205" customWidth="1"/>
    <col min="9" max="16384" width="9" style="205"/>
  </cols>
  <sheetData>
    <row r="1" spans="1:8" ht="18.75" x14ac:dyDescent="0.15">
      <c r="A1" s="551" t="s">
        <v>158</v>
      </c>
      <c r="B1" s="551"/>
      <c r="C1" s="551"/>
      <c r="D1" s="551"/>
      <c r="E1" s="551"/>
      <c r="F1" s="551"/>
      <c r="G1" s="551"/>
    </row>
    <row r="2" spans="1:8" ht="36.75" customHeight="1" x14ac:dyDescent="0.15"/>
    <row r="3" spans="1:8" ht="22.5" customHeight="1" x14ac:dyDescent="0.15">
      <c r="A3" s="552" t="s">
        <v>159</v>
      </c>
      <c r="B3" s="552"/>
      <c r="C3" s="206" t="s">
        <v>160</v>
      </c>
      <c r="D3" s="552" t="str">
        <f>BI実計情報!F3</f>
        <v>001</v>
      </c>
      <c r="E3" s="552"/>
      <c r="F3" s="552"/>
      <c r="G3" s="552"/>
    </row>
    <row r="4" spans="1:8" ht="22.5" customHeight="1" x14ac:dyDescent="0.15">
      <c r="A4" s="552" t="s">
        <v>161</v>
      </c>
      <c r="B4" s="552"/>
      <c r="C4" s="206" t="s">
        <v>160</v>
      </c>
      <c r="D4" s="552" t="str">
        <f>CONCATENATE('見積13～'!C8,'見積13～'!F8,'見積13～'!G8,'見積13～'!H8)</f>
        <v>樹脂パレットほか100件</v>
      </c>
      <c r="E4" s="552"/>
      <c r="F4" s="552"/>
      <c r="G4" s="552"/>
    </row>
    <row r="5" spans="1:8" ht="22.5" customHeight="1" x14ac:dyDescent="0.15">
      <c r="A5" s="552" t="s">
        <v>162</v>
      </c>
      <c r="B5" s="552"/>
      <c r="C5" s="206" t="s">
        <v>160</v>
      </c>
      <c r="D5" s="552"/>
      <c r="E5" s="552"/>
      <c r="F5" s="552"/>
      <c r="G5" s="552"/>
    </row>
    <row r="6" spans="1:8" ht="22.5" customHeight="1" x14ac:dyDescent="0.15">
      <c r="A6" s="552" t="s">
        <v>163</v>
      </c>
      <c r="B6" s="552"/>
      <c r="C6" s="206" t="s">
        <v>160</v>
      </c>
      <c r="D6" s="553" t="s">
        <v>164</v>
      </c>
      <c r="E6" s="553"/>
      <c r="F6" s="553"/>
      <c r="G6" s="553"/>
      <c r="H6" s="207"/>
    </row>
    <row r="7" spans="1:8" ht="22.5" customHeight="1" x14ac:dyDescent="0.15">
      <c r="A7" s="552" t="s">
        <v>165</v>
      </c>
      <c r="B7" s="552"/>
      <c r="C7" s="206" t="s">
        <v>160</v>
      </c>
      <c r="D7" s="554">
        <v>44950</v>
      </c>
      <c r="E7" s="554"/>
      <c r="F7" s="554"/>
      <c r="G7" s="554"/>
    </row>
    <row r="8" spans="1:8" ht="22.5" customHeight="1" x14ac:dyDescent="0.15">
      <c r="B8" s="555"/>
      <c r="C8" s="555"/>
      <c r="D8" s="555"/>
      <c r="H8" s="208" t="s">
        <v>166</v>
      </c>
    </row>
    <row r="9" spans="1:8" ht="33.75" customHeight="1" thickBot="1" x14ac:dyDescent="0.2">
      <c r="A9" s="209" t="s">
        <v>167</v>
      </c>
      <c r="B9" s="549" t="s">
        <v>168</v>
      </c>
      <c r="C9" s="549"/>
      <c r="D9" s="549"/>
      <c r="E9" s="550" t="s">
        <v>169</v>
      </c>
      <c r="F9" s="550"/>
      <c r="G9" s="209" t="s">
        <v>170</v>
      </c>
      <c r="H9" s="210">
        <v>3796800</v>
      </c>
    </row>
    <row r="10" spans="1:8" ht="22.5" customHeight="1" thickTop="1" x14ac:dyDescent="0.15">
      <c r="A10" s="211" t="s">
        <v>171</v>
      </c>
      <c r="B10" s="544">
        <v>3865200</v>
      </c>
      <c r="C10" s="545"/>
      <c r="D10" s="546"/>
      <c r="E10" s="547"/>
      <c r="F10" s="548"/>
      <c r="G10" s="212" t="s">
        <v>172</v>
      </c>
      <c r="H10" s="213"/>
    </row>
    <row r="11" spans="1:8" ht="22.5" customHeight="1" x14ac:dyDescent="0.15">
      <c r="A11" s="214" t="s">
        <v>173</v>
      </c>
      <c r="B11" s="539">
        <v>3861250</v>
      </c>
      <c r="C11" s="540"/>
      <c r="D11" s="541"/>
      <c r="E11" s="542">
        <f>B11-B10</f>
        <v>-3950</v>
      </c>
      <c r="F11" s="543"/>
      <c r="G11" s="215" t="s">
        <v>174</v>
      </c>
      <c r="H11" s="213" t="str">
        <f>IF(B11="","",(IF(B11&lt;=$H$9,"〇","×")))</f>
        <v>×</v>
      </c>
    </row>
    <row r="12" spans="1:8" ht="22.5" customHeight="1" x14ac:dyDescent="0.15">
      <c r="A12" s="214" t="s">
        <v>175</v>
      </c>
      <c r="B12" s="539">
        <v>3837760</v>
      </c>
      <c r="C12" s="540"/>
      <c r="D12" s="541"/>
      <c r="E12" s="542">
        <f>B12-B11</f>
        <v>-23490</v>
      </c>
      <c r="F12" s="543"/>
      <c r="G12" s="215" t="s">
        <v>174</v>
      </c>
      <c r="H12" s="213" t="str">
        <f t="shared" ref="H12:H18" si="0">IF(B12="","",(IF(B12&lt;=$H$9,"〇","×")))</f>
        <v>×</v>
      </c>
    </row>
    <row r="13" spans="1:8" ht="22.5" customHeight="1" x14ac:dyDescent="0.15">
      <c r="A13" s="214" t="s">
        <v>176</v>
      </c>
      <c r="B13" s="539">
        <v>3819290</v>
      </c>
      <c r="C13" s="540"/>
      <c r="D13" s="541"/>
      <c r="E13" s="542">
        <f>B13-B12</f>
        <v>-18470</v>
      </c>
      <c r="F13" s="543"/>
      <c r="G13" s="215" t="s">
        <v>174</v>
      </c>
      <c r="H13" s="213" t="str">
        <f t="shared" si="0"/>
        <v>×</v>
      </c>
    </row>
    <row r="14" spans="1:8" ht="22.5" customHeight="1" x14ac:dyDescent="0.15">
      <c r="A14" s="214" t="s">
        <v>177</v>
      </c>
      <c r="B14" s="539">
        <v>3802800</v>
      </c>
      <c r="C14" s="540"/>
      <c r="D14" s="541"/>
      <c r="E14" s="542">
        <f t="shared" ref="E14:E18" si="1">B14-B13</f>
        <v>-16490</v>
      </c>
      <c r="F14" s="543"/>
      <c r="G14" s="215" t="s">
        <v>174</v>
      </c>
      <c r="H14" s="213" t="str">
        <f t="shared" si="0"/>
        <v>×</v>
      </c>
    </row>
    <row r="15" spans="1:8" ht="22.5" customHeight="1" x14ac:dyDescent="0.15">
      <c r="A15" s="214" t="s">
        <v>178</v>
      </c>
      <c r="B15" s="539">
        <v>3801400</v>
      </c>
      <c r="C15" s="540"/>
      <c r="D15" s="541"/>
      <c r="E15" s="542">
        <f t="shared" si="1"/>
        <v>-1400</v>
      </c>
      <c r="F15" s="543"/>
      <c r="G15" s="215" t="s">
        <v>174</v>
      </c>
      <c r="H15" s="213" t="str">
        <f t="shared" si="0"/>
        <v>×</v>
      </c>
    </row>
    <row r="16" spans="1:8" ht="22.5" customHeight="1" x14ac:dyDescent="0.15">
      <c r="A16" s="214" t="s">
        <v>179</v>
      </c>
      <c r="B16" s="539">
        <v>3800000</v>
      </c>
      <c r="C16" s="540"/>
      <c r="D16" s="541"/>
      <c r="E16" s="542">
        <f t="shared" si="1"/>
        <v>-1400</v>
      </c>
      <c r="F16" s="543"/>
      <c r="G16" s="215" t="s">
        <v>174</v>
      </c>
      <c r="H16" s="213" t="str">
        <f t="shared" si="0"/>
        <v>×</v>
      </c>
    </row>
    <row r="17" spans="1:8" ht="21" x14ac:dyDescent="0.15">
      <c r="A17" s="214" t="s">
        <v>180</v>
      </c>
      <c r="B17" s="539">
        <v>3799000</v>
      </c>
      <c r="C17" s="540"/>
      <c r="D17" s="541"/>
      <c r="E17" s="542">
        <f t="shared" si="1"/>
        <v>-1000</v>
      </c>
      <c r="F17" s="543"/>
      <c r="G17" s="215" t="s">
        <v>174</v>
      </c>
      <c r="H17" s="213" t="str">
        <f t="shared" si="0"/>
        <v>×</v>
      </c>
    </row>
    <row r="18" spans="1:8" ht="21" x14ac:dyDescent="0.15">
      <c r="A18" s="214" t="s">
        <v>181</v>
      </c>
      <c r="B18" s="539">
        <v>3780600</v>
      </c>
      <c r="C18" s="540"/>
      <c r="D18" s="541"/>
      <c r="E18" s="542">
        <f t="shared" si="1"/>
        <v>-18400</v>
      </c>
      <c r="F18" s="543"/>
      <c r="G18" s="215" t="s">
        <v>174</v>
      </c>
      <c r="H18" s="213" t="str">
        <f t="shared" si="0"/>
        <v>〇</v>
      </c>
    </row>
    <row r="19" spans="1:8" ht="21" x14ac:dyDescent="0.15">
      <c r="A19" s="214" t="s">
        <v>182</v>
      </c>
      <c r="B19" s="539"/>
      <c r="C19" s="540"/>
      <c r="D19" s="541"/>
      <c r="E19" s="542"/>
      <c r="F19" s="543"/>
      <c r="G19" s="215"/>
      <c r="H19" s="213" t="str">
        <f t="shared" ref="H19:H22" si="2">IF(B19="","",(IF(B19&lt;=$H$9,"〇","")))</f>
        <v/>
      </c>
    </row>
    <row r="20" spans="1:8" ht="21" x14ac:dyDescent="0.15">
      <c r="H20" s="213" t="str">
        <f t="shared" si="2"/>
        <v/>
      </c>
    </row>
    <row r="21" spans="1:8" ht="21" x14ac:dyDescent="0.15">
      <c r="H21" s="213" t="str">
        <f t="shared" si="2"/>
        <v/>
      </c>
    </row>
    <row r="22" spans="1:8" ht="21" x14ac:dyDescent="0.15">
      <c r="H22" s="213" t="str">
        <f t="shared" si="2"/>
        <v/>
      </c>
    </row>
  </sheetData>
  <mergeCells count="34">
    <mergeCell ref="B9:D9"/>
    <mergeCell ref="E9:F9"/>
    <mergeCell ref="A1:G1"/>
    <mergeCell ref="A3:B3"/>
    <mergeCell ref="D3:G3"/>
    <mergeCell ref="A4:B4"/>
    <mergeCell ref="D4:G4"/>
    <mergeCell ref="A5:B5"/>
    <mergeCell ref="D5:G5"/>
    <mergeCell ref="A6:B6"/>
    <mergeCell ref="D6:G6"/>
    <mergeCell ref="A7:B7"/>
    <mergeCell ref="D7:G7"/>
    <mergeCell ref="B8:D8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9:D19"/>
    <mergeCell ref="E19:F19"/>
    <mergeCell ref="B16:D16"/>
    <mergeCell ref="E16:F16"/>
    <mergeCell ref="B17:D17"/>
    <mergeCell ref="E17:F17"/>
    <mergeCell ref="B18:D18"/>
    <mergeCell ref="E18:F18"/>
  </mergeCells>
  <phoneticPr fontId="5"/>
  <pageMargins left="1.49" right="0.31496062992125984" top="1.7322834645669292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H40"/>
  <sheetViews>
    <sheetView showZeros="0" view="pageBreakPreview" zoomScale="80" zoomScaleNormal="70" zoomScaleSheetLayoutView="80" workbookViewId="0">
      <pane ySplit="14" topLeftCell="A15" activePane="bottomLeft" state="frozen"/>
      <selection pane="bottomLeft" activeCell="N16" sqref="N16:Z16"/>
    </sheetView>
  </sheetViews>
  <sheetFormatPr defaultRowHeight="13.5" x14ac:dyDescent="0.15"/>
  <cols>
    <col min="1" max="1" width="3.5" style="124" customWidth="1"/>
    <col min="2" max="4" width="3" style="124" customWidth="1"/>
    <col min="5" max="12" width="2.125" style="124" customWidth="1"/>
    <col min="13" max="13" width="2.375" style="124" customWidth="1"/>
    <col min="14" max="14" width="2.25" style="124" customWidth="1"/>
    <col min="15" max="29" width="2.125" style="124" customWidth="1"/>
    <col min="30" max="30" width="2.25" style="124" customWidth="1"/>
    <col min="31" max="37" width="2.125" style="124" customWidth="1"/>
    <col min="38" max="38" width="2" style="124" customWidth="1"/>
    <col min="39" max="42" width="2.125" style="124" customWidth="1"/>
    <col min="43" max="43" width="2.25" style="124" customWidth="1"/>
    <col min="44" max="49" width="2.625" style="124" customWidth="1"/>
    <col min="50" max="50" width="3.5" style="124" customWidth="1"/>
    <col min="51" max="51" width="4.125" style="124" customWidth="1"/>
    <col min="52" max="59" width="2.625" style="124" customWidth="1"/>
    <col min="60" max="62" width="2.125" style="124" customWidth="1"/>
    <col min="63" max="63" width="2.25" style="124" customWidth="1"/>
    <col min="64" max="64" width="2.125" style="124" customWidth="1"/>
    <col min="65" max="66" width="2.25" style="124" customWidth="1"/>
    <col min="67" max="72" width="2.125" style="124" customWidth="1"/>
    <col min="73" max="87" width="2.25" style="124" customWidth="1"/>
    <col min="88" max="257" width="9" style="124"/>
    <col min="258" max="260" width="3" style="124" customWidth="1"/>
    <col min="261" max="268" width="2.125" style="124" customWidth="1"/>
    <col min="269" max="269" width="2.375" style="124" customWidth="1"/>
    <col min="270" max="270" width="2.25" style="124" customWidth="1"/>
    <col min="271" max="285" width="2.125" style="124" customWidth="1"/>
    <col min="286" max="286" width="2.25" style="124" customWidth="1"/>
    <col min="287" max="293" width="2.125" style="124" customWidth="1"/>
    <col min="294" max="294" width="2" style="124" customWidth="1"/>
    <col min="295" max="298" width="2.125" style="124" customWidth="1"/>
    <col min="299" max="299" width="2.25" style="124" customWidth="1"/>
    <col min="300" max="305" width="2.625" style="124" customWidth="1"/>
    <col min="306" max="306" width="0.875" style="124" customWidth="1"/>
    <col min="307" max="307" width="4.125" style="124" customWidth="1"/>
    <col min="308" max="315" width="2.625" style="124" customWidth="1"/>
    <col min="316" max="318" width="2.125" style="124" customWidth="1"/>
    <col min="319" max="319" width="2.25" style="124" customWidth="1"/>
    <col min="320" max="320" width="2.125" style="124" customWidth="1"/>
    <col min="321" max="322" width="2.25" style="124" customWidth="1"/>
    <col min="323" max="328" width="2.125" style="124" customWidth="1"/>
    <col min="329" max="343" width="2.25" style="124" customWidth="1"/>
    <col min="344" max="513" width="9" style="124"/>
    <col min="514" max="516" width="3" style="124" customWidth="1"/>
    <col min="517" max="524" width="2.125" style="124" customWidth="1"/>
    <col min="525" max="525" width="2.375" style="124" customWidth="1"/>
    <col min="526" max="526" width="2.25" style="124" customWidth="1"/>
    <col min="527" max="541" width="2.125" style="124" customWidth="1"/>
    <col min="542" max="542" width="2.25" style="124" customWidth="1"/>
    <col min="543" max="549" width="2.125" style="124" customWidth="1"/>
    <col min="550" max="550" width="2" style="124" customWidth="1"/>
    <col min="551" max="554" width="2.125" style="124" customWidth="1"/>
    <col min="555" max="555" width="2.25" style="124" customWidth="1"/>
    <col min="556" max="561" width="2.625" style="124" customWidth="1"/>
    <col min="562" max="562" width="0.875" style="124" customWidth="1"/>
    <col min="563" max="563" width="4.125" style="124" customWidth="1"/>
    <col min="564" max="571" width="2.625" style="124" customWidth="1"/>
    <col min="572" max="574" width="2.125" style="124" customWidth="1"/>
    <col min="575" max="575" width="2.25" style="124" customWidth="1"/>
    <col min="576" max="576" width="2.125" style="124" customWidth="1"/>
    <col min="577" max="578" width="2.25" style="124" customWidth="1"/>
    <col min="579" max="584" width="2.125" style="124" customWidth="1"/>
    <col min="585" max="599" width="2.25" style="124" customWidth="1"/>
    <col min="600" max="769" width="9" style="124"/>
    <col min="770" max="772" width="3" style="124" customWidth="1"/>
    <col min="773" max="780" width="2.125" style="124" customWidth="1"/>
    <col min="781" max="781" width="2.375" style="124" customWidth="1"/>
    <col min="782" max="782" width="2.25" style="124" customWidth="1"/>
    <col min="783" max="797" width="2.125" style="124" customWidth="1"/>
    <col min="798" max="798" width="2.25" style="124" customWidth="1"/>
    <col min="799" max="805" width="2.125" style="124" customWidth="1"/>
    <col min="806" max="806" width="2" style="124" customWidth="1"/>
    <col min="807" max="810" width="2.125" style="124" customWidth="1"/>
    <col min="811" max="811" width="2.25" style="124" customWidth="1"/>
    <col min="812" max="817" width="2.625" style="124" customWidth="1"/>
    <col min="818" max="818" width="0.875" style="124" customWidth="1"/>
    <col min="819" max="819" width="4.125" style="124" customWidth="1"/>
    <col min="820" max="827" width="2.625" style="124" customWidth="1"/>
    <col min="828" max="830" width="2.125" style="124" customWidth="1"/>
    <col min="831" max="831" width="2.25" style="124" customWidth="1"/>
    <col min="832" max="832" width="2.125" style="124" customWidth="1"/>
    <col min="833" max="834" width="2.25" style="124" customWidth="1"/>
    <col min="835" max="840" width="2.125" style="124" customWidth="1"/>
    <col min="841" max="855" width="2.25" style="124" customWidth="1"/>
    <col min="856" max="1025" width="9" style="124"/>
    <col min="1026" max="1028" width="3" style="124" customWidth="1"/>
    <col min="1029" max="1036" width="2.125" style="124" customWidth="1"/>
    <col min="1037" max="1037" width="2.375" style="124" customWidth="1"/>
    <col min="1038" max="1038" width="2.25" style="124" customWidth="1"/>
    <col min="1039" max="1053" width="2.125" style="124" customWidth="1"/>
    <col min="1054" max="1054" width="2.25" style="124" customWidth="1"/>
    <col min="1055" max="1061" width="2.125" style="124" customWidth="1"/>
    <col min="1062" max="1062" width="2" style="124" customWidth="1"/>
    <col min="1063" max="1066" width="2.125" style="124" customWidth="1"/>
    <col min="1067" max="1067" width="2.25" style="124" customWidth="1"/>
    <col min="1068" max="1073" width="2.625" style="124" customWidth="1"/>
    <col min="1074" max="1074" width="0.875" style="124" customWidth="1"/>
    <col min="1075" max="1075" width="4.125" style="124" customWidth="1"/>
    <col min="1076" max="1083" width="2.625" style="124" customWidth="1"/>
    <col min="1084" max="1086" width="2.125" style="124" customWidth="1"/>
    <col min="1087" max="1087" width="2.25" style="124" customWidth="1"/>
    <col min="1088" max="1088" width="2.125" style="124" customWidth="1"/>
    <col min="1089" max="1090" width="2.25" style="124" customWidth="1"/>
    <col min="1091" max="1096" width="2.125" style="124" customWidth="1"/>
    <col min="1097" max="1111" width="2.25" style="124" customWidth="1"/>
    <col min="1112" max="1281" width="9" style="124"/>
    <col min="1282" max="1284" width="3" style="124" customWidth="1"/>
    <col min="1285" max="1292" width="2.125" style="124" customWidth="1"/>
    <col min="1293" max="1293" width="2.375" style="124" customWidth="1"/>
    <col min="1294" max="1294" width="2.25" style="124" customWidth="1"/>
    <col min="1295" max="1309" width="2.125" style="124" customWidth="1"/>
    <col min="1310" max="1310" width="2.25" style="124" customWidth="1"/>
    <col min="1311" max="1317" width="2.125" style="124" customWidth="1"/>
    <col min="1318" max="1318" width="2" style="124" customWidth="1"/>
    <col min="1319" max="1322" width="2.125" style="124" customWidth="1"/>
    <col min="1323" max="1323" width="2.25" style="124" customWidth="1"/>
    <col min="1324" max="1329" width="2.625" style="124" customWidth="1"/>
    <col min="1330" max="1330" width="0.875" style="124" customWidth="1"/>
    <col min="1331" max="1331" width="4.125" style="124" customWidth="1"/>
    <col min="1332" max="1339" width="2.625" style="124" customWidth="1"/>
    <col min="1340" max="1342" width="2.125" style="124" customWidth="1"/>
    <col min="1343" max="1343" width="2.25" style="124" customWidth="1"/>
    <col min="1344" max="1344" width="2.125" style="124" customWidth="1"/>
    <col min="1345" max="1346" width="2.25" style="124" customWidth="1"/>
    <col min="1347" max="1352" width="2.125" style="124" customWidth="1"/>
    <col min="1353" max="1367" width="2.25" style="124" customWidth="1"/>
    <col min="1368" max="1537" width="9" style="124"/>
    <col min="1538" max="1540" width="3" style="124" customWidth="1"/>
    <col min="1541" max="1548" width="2.125" style="124" customWidth="1"/>
    <col min="1549" max="1549" width="2.375" style="124" customWidth="1"/>
    <col min="1550" max="1550" width="2.25" style="124" customWidth="1"/>
    <col min="1551" max="1565" width="2.125" style="124" customWidth="1"/>
    <col min="1566" max="1566" width="2.25" style="124" customWidth="1"/>
    <col min="1567" max="1573" width="2.125" style="124" customWidth="1"/>
    <col min="1574" max="1574" width="2" style="124" customWidth="1"/>
    <col min="1575" max="1578" width="2.125" style="124" customWidth="1"/>
    <col min="1579" max="1579" width="2.25" style="124" customWidth="1"/>
    <col min="1580" max="1585" width="2.625" style="124" customWidth="1"/>
    <col min="1586" max="1586" width="0.875" style="124" customWidth="1"/>
    <col min="1587" max="1587" width="4.125" style="124" customWidth="1"/>
    <col min="1588" max="1595" width="2.625" style="124" customWidth="1"/>
    <col min="1596" max="1598" width="2.125" style="124" customWidth="1"/>
    <col min="1599" max="1599" width="2.25" style="124" customWidth="1"/>
    <col min="1600" max="1600" width="2.125" style="124" customWidth="1"/>
    <col min="1601" max="1602" width="2.25" style="124" customWidth="1"/>
    <col min="1603" max="1608" width="2.125" style="124" customWidth="1"/>
    <col min="1609" max="1623" width="2.25" style="124" customWidth="1"/>
    <col min="1624" max="1793" width="9" style="124"/>
    <col min="1794" max="1796" width="3" style="124" customWidth="1"/>
    <col min="1797" max="1804" width="2.125" style="124" customWidth="1"/>
    <col min="1805" max="1805" width="2.375" style="124" customWidth="1"/>
    <col min="1806" max="1806" width="2.25" style="124" customWidth="1"/>
    <col min="1807" max="1821" width="2.125" style="124" customWidth="1"/>
    <col min="1822" max="1822" width="2.25" style="124" customWidth="1"/>
    <col min="1823" max="1829" width="2.125" style="124" customWidth="1"/>
    <col min="1830" max="1830" width="2" style="124" customWidth="1"/>
    <col min="1831" max="1834" width="2.125" style="124" customWidth="1"/>
    <col min="1835" max="1835" width="2.25" style="124" customWidth="1"/>
    <col min="1836" max="1841" width="2.625" style="124" customWidth="1"/>
    <col min="1842" max="1842" width="0.875" style="124" customWidth="1"/>
    <col min="1843" max="1843" width="4.125" style="124" customWidth="1"/>
    <col min="1844" max="1851" width="2.625" style="124" customWidth="1"/>
    <col min="1852" max="1854" width="2.125" style="124" customWidth="1"/>
    <col min="1855" max="1855" width="2.25" style="124" customWidth="1"/>
    <col min="1856" max="1856" width="2.125" style="124" customWidth="1"/>
    <col min="1857" max="1858" width="2.25" style="124" customWidth="1"/>
    <col min="1859" max="1864" width="2.125" style="124" customWidth="1"/>
    <col min="1865" max="1879" width="2.25" style="124" customWidth="1"/>
    <col min="1880" max="2049" width="9" style="124"/>
    <col min="2050" max="2052" width="3" style="124" customWidth="1"/>
    <col min="2053" max="2060" width="2.125" style="124" customWidth="1"/>
    <col min="2061" max="2061" width="2.375" style="124" customWidth="1"/>
    <col min="2062" max="2062" width="2.25" style="124" customWidth="1"/>
    <col min="2063" max="2077" width="2.125" style="124" customWidth="1"/>
    <col min="2078" max="2078" width="2.25" style="124" customWidth="1"/>
    <col min="2079" max="2085" width="2.125" style="124" customWidth="1"/>
    <col min="2086" max="2086" width="2" style="124" customWidth="1"/>
    <col min="2087" max="2090" width="2.125" style="124" customWidth="1"/>
    <col min="2091" max="2091" width="2.25" style="124" customWidth="1"/>
    <col min="2092" max="2097" width="2.625" style="124" customWidth="1"/>
    <col min="2098" max="2098" width="0.875" style="124" customWidth="1"/>
    <col min="2099" max="2099" width="4.125" style="124" customWidth="1"/>
    <col min="2100" max="2107" width="2.625" style="124" customWidth="1"/>
    <col min="2108" max="2110" width="2.125" style="124" customWidth="1"/>
    <col min="2111" max="2111" width="2.25" style="124" customWidth="1"/>
    <col min="2112" max="2112" width="2.125" style="124" customWidth="1"/>
    <col min="2113" max="2114" width="2.25" style="124" customWidth="1"/>
    <col min="2115" max="2120" width="2.125" style="124" customWidth="1"/>
    <col min="2121" max="2135" width="2.25" style="124" customWidth="1"/>
    <col min="2136" max="2305" width="9" style="124"/>
    <col min="2306" max="2308" width="3" style="124" customWidth="1"/>
    <col min="2309" max="2316" width="2.125" style="124" customWidth="1"/>
    <col min="2317" max="2317" width="2.375" style="124" customWidth="1"/>
    <col min="2318" max="2318" width="2.25" style="124" customWidth="1"/>
    <col min="2319" max="2333" width="2.125" style="124" customWidth="1"/>
    <col min="2334" max="2334" width="2.25" style="124" customWidth="1"/>
    <col min="2335" max="2341" width="2.125" style="124" customWidth="1"/>
    <col min="2342" max="2342" width="2" style="124" customWidth="1"/>
    <col min="2343" max="2346" width="2.125" style="124" customWidth="1"/>
    <col min="2347" max="2347" width="2.25" style="124" customWidth="1"/>
    <col min="2348" max="2353" width="2.625" style="124" customWidth="1"/>
    <col min="2354" max="2354" width="0.875" style="124" customWidth="1"/>
    <col min="2355" max="2355" width="4.125" style="124" customWidth="1"/>
    <col min="2356" max="2363" width="2.625" style="124" customWidth="1"/>
    <col min="2364" max="2366" width="2.125" style="124" customWidth="1"/>
    <col min="2367" max="2367" width="2.25" style="124" customWidth="1"/>
    <col min="2368" max="2368" width="2.125" style="124" customWidth="1"/>
    <col min="2369" max="2370" width="2.25" style="124" customWidth="1"/>
    <col min="2371" max="2376" width="2.125" style="124" customWidth="1"/>
    <col min="2377" max="2391" width="2.25" style="124" customWidth="1"/>
    <col min="2392" max="2561" width="9" style="124"/>
    <col min="2562" max="2564" width="3" style="124" customWidth="1"/>
    <col min="2565" max="2572" width="2.125" style="124" customWidth="1"/>
    <col min="2573" max="2573" width="2.375" style="124" customWidth="1"/>
    <col min="2574" max="2574" width="2.25" style="124" customWidth="1"/>
    <col min="2575" max="2589" width="2.125" style="124" customWidth="1"/>
    <col min="2590" max="2590" width="2.25" style="124" customWidth="1"/>
    <col min="2591" max="2597" width="2.125" style="124" customWidth="1"/>
    <col min="2598" max="2598" width="2" style="124" customWidth="1"/>
    <col min="2599" max="2602" width="2.125" style="124" customWidth="1"/>
    <col min="2603" max="2603" width="2.25" style="124" customWidth="1"/>
    <col min="2604" max="2609" width="2.625" style="124" customWidth="1"/>
    <col min="2610" max="2610" width="0.875" style="124" customWidth="1"/>
    <col min="2611" max="2611" width="4.125" style="124" customWidth="1"/>
    <col min="2612" max="2619" width="2.625" style="124" customWidth="1"/>
    <col min="2620" max="2622" width="2.125" style="124" customWidth="1"/>
    <col min="2623" max="2623" width="2.25" style="124" customWidth="1"/>
    <col min="2624" max="2624" width="2.125" style="124" customWidth="1"/>
    <col min="2625" max="2626" width="2.25" style="124" customWidth="1"/>
    <col min="2627" max="2632" width="2.125" style="124" customWidth="1"/>
    <col min="2633" max="2647" width="2.25" style="124" customWidth="1"/>
    <col min="2648" max="2817" width="9" style="124"/>
    <col min="2818" max="2820" width="3" style="124" customWidth="1"/>
    <col min="2821" max="2828" width="2.125" style="124" customWidth="1"/>
    <col min="2829" max="2829" width="2.375" style="124" customWidth="1"/>
    <col min="2830" max="2830" width="2.25" style="124" customWidth="1"/>
    <col min="2831" max="2845" width="2.125" style="124" customWidth="1"/>
    <col min="2846" max="2846" width="2.25" style="124" customWidth="1"/>
    <col min="2847" max="2853" width="2.125" style="124" customWidth="1"/>
    <col min="2854" max="2854" width="2" style="124" customWidth="1"/>
    <col min="2855" max="2858" width="2.125" style="124" customWidth="1"/>
    <col min="2859" max="2859" width="2.25" style="124" customWidth="1"/>
    <col min="2860" max="2865" width="2.625" style="124" customWidth="1"/>
    <col min="2866" max="2866" width="0.875" style="124" customWidth="1"/>
    <col min="2867" max="2867" width="4.125" style="124" customWidth="1"/>
    <col min="2868" max="2875" width="2.625" style="124" customWidth="1"/>
    <col min="2876" max="2878" width="2.125" style="124" customWidth="1"/>
    <col min="2879" max="2879" width="2.25" style="124" customWidth="1"/>
    <col min="2880" max="2880" width="2.125" style="124" customWidth="1"/>
    <col min="2881" max="2882" width="2.25" style="124" customWidth="1"/>
    <col min="2883" max="2888" width="2.125" style="124" customWidth="1"/>
    <col min="2889" max="2903" width="2.25" style="124" customWidth="1"/>
    <col min="2904" max="3073" width="9" style="124"/>
    <col min="3074" max="3076" width="3" style="124" customWidth="1"/>
    <col min="3077" max="3084" width="2.125" style="124" customWidth="1"/>
    <col min="3085" max="3085" width="2.375" style="124" customWidth="1"/>
    <col min="3086" max="3086" width="2.25" style="124" customWidth="1"/>
    <col min="3087" max="3101" width="2.125" style="124" customWidth="1"/>
    <col min="3102" max="3102" width="2.25" style="124" customWidth="1"/>
    <col min="3103" max="3109" width="2.125" style="124" customWidth="1"/>
    <col min="3110" max="3110" width="2" style="124" customWidth="1"/>
    <col min="3111" max="3114" width="2.125" style="124" customWidth="1"/>
    <col min="3115" max="3115" width="2.25" style="124" customWidth="1"/>
    <col min="3116" max="3121" width="2.625" style="124" customWidth="1"/>
    <col min="3122" max="3122" width="0.875" style="124" customWidth="1"/>
    <col min="3123" max="3123" width="4.125" style="124" customWidth="1"/>
    <col min="3124" max="3131" width="2.625" style="124" customWidth="1"/>
    <col min="3132" max="3134" width="2.125" style="124" customWidth="1"/>
    <col min="3135" max="3135" width="2.25" style="124" customWidth="1"/>
    <col min="3136" max="3136" width="2.125" style="124" customWidth="1"/>
    <col min="3137" max="3138" width="2.25" style="124" customWidth="1"/>
    <col min="3139" max="3144" width="2.125" style="124" customWidth="1"/>
    <col min="3145" max="3159" width="2.25" style="124" customWidth="1"/>
    <col min="3160" max="3329" width="9" style="124"/>
    <col min="3330" max="3332" width="3" style="124" customWidth="1"/>
    <col min="3333" max="3340" width="2.125" style="124" customWidth="1"/>
    <col min="3341" max="3341" width="2.375" style="124" customWidth="1"/>
    <col min="3342" max="3342" width="2.25" style="124" customWidth="1"/>
    <col min="3343" max="3357" width="2.125" style="124" customWidth="1"/>
    <col min="3358" max="3358" width="2.25" style="124" customWidth="1"/>
    <col min="3359" max="3365" width="2.125" style="124" customWidth="1"/>
    <col min="3366" max="3366" width="2" style="124" customWidth="1"/>
    <col min="3367" max="3370" width="2.125" style="124" customWidth="1"/>
    <col min="3371" max="3371" width="2.25" style="124" customWidth="1"/>
    <col min="3372" max="3377" width="2.625" style="124" customWidth="1"/>
    <col min="3378" max="3378" width="0.875" style="124" customWidth="1"/>
    <col min="3379" max="3379" width="4.125" style="124" customWidth="1"/>
    <col min="3380" max="3387" width="2.625" style="124" customWidth="1"/>
    <col min="3388" max="3390" width="2.125" style="124" customWidth="1"/>
    <col min="3391" max="3391" width="2.25" style="124" customWidth="1"/>
    <col min="3392" max="3392" width="2.125" style="124" customWidth="1"/>
    <col min="3393" max="3394" width="2.25" style="124" customWidth="1"/>
    <col min="3395" max="3400" width="2.125" style="124" customWidth="1"/>
    <col min="3401" max="3415" width="2.25" style="124" customWidth="1"/>
    <col min="3416" max="3585" width="9" style="124"/>
    <col min="3586" max="3588" width="3" style="124" customWidth="1"/>
    <col min="3589" max="3596" width="2.125" style="124" customWidth="1"/>
    <col min="3597" max="3597" width="2.375" style="124" customWidth="1"/>
    <col min="3598" max="3598" width="2.25" style="124" customWidth="1"/>
    <col min="3599" max="3613" width="2.125" style="124" customWidth="1"/>
    <col min="3614" max="3614" width="2.25" style="124" customWidth="1"/>
    <col min="3615" max="3621" width="2.125" style="124" customWidth="1"/>
    <col min="3622" max="3622" width="2" style="124" customWidth="1"/>
    <col min="3623" max="3626" width="2.125" style="124" customWidth="1"/>
    <col min="3627" max="3627" width="2.25" style="124" customWidth="1"/>
    <col min="3628" max="3633" width="2.625" style="124" customWidth="1"/>
    <col min="3634" max="3634" width="0.875" style="124" customWidth="1"/>
    <col min="3635" max="3635" width="4.125" style="124" customWidth="1"/>
    <col min="3636" max="3643" width="2.625" style="124" customWidth="1"/>
    <col min="3644" max="3646" width="2.125" style="124" customWidth="1"/>
    <col min="3647" max="3647" width="2.25" style="124" customWidth="1"/>
    <col min="3648" max="3648" width="2.125" style="124" customWidth="1"/>
    <col min="3649" max="3650" width="2.25" style="124" customWidth="1"/>
    <col min="3651" max="3656" width="2.125" style="124" customWidth="1"/>
    <col min="3657" max="3671" width="2.25" style="124" customWidth="1"/>
    <col min="3672" max="3841" width="9" style="124"/>
    <col min="3842" max="3844" width="3" style="124" customWidth="1"/>
    <col min="3845" max="3852" width="2.125" style="124" customWidth="1"/>
    <col min="3853" max="3853" width="2.375" style="124" customWidth="1"/>
    <col min="3854" max="3854" width="2.25" style="124" customWidth="1"/>
    <col min="3855" max="3869" width="2.125" style="124" customWidth="1"/>
    <col min="3870" max="3870" width="2.25" style="124" customWidth="1"/>
    <col min="3871" max="3877" width="2.125" style="124" customWidth="1"/>
    <col min="3878" max="3878" width="2" style="124" customWidth="1"/>
    <col min="3879" max="3882" width="2.125" style="124" customWidth="1"/>
    <col min="3883" max="3883" width="2.25" style="124" customWidth="1"/>
    <col min="3884" max="3889" width="2.625" style="124" customWidth="1"/>
    <col min="3890" max="3890" width="0.875" style="124" customWidth="1"/>
    <col min="3891" max="3891" width="4.125" style="124" customWidth="1"/>
    <col min="3892" max="3899" width="2.625" style="124" customWidth="1"/>
    <col min="3900" max="3902" width="2.125" style="124" customWidth="1"/>
    <col min="3903" max="3903" width="2.25" style="124" customWidth="1"/>
    <col min="3904" max="3904" width="2.125" style="124" customWidth="1"/>
    <col min="3905" max="3906" width="2.25" style="124" customWidth="1"/>
    <col min="3907" max="3912" width="2.125" style="124" customWidth="1"/>
    <col min="3913" max="3927" width="2.25" style="124" customWidth="1"/>
    <col min="3928" max="4097" width="9" style="124"/>
    <col min="4098" max="4100" width="3" style="124" customWidth="1"/>
    <col min="4101" max="4108" width="2.125" style="124" customWidth="1"/>
    <col min="4109" max="4109" width="2.375" style="124" customWidth="1"/>
    <col min="4110" max="4110" width="2.25" style="124" customWidth="1"/>
    <col min="4111" max="4125" width="2.125" style="124" customWidth="1"/>
    <col min="4126" max="4126" width="2.25" style="124" customWidth="1"/>
    <col min="4127" max="4133" width="2.125" style="124" customWidth="1"/>
    <col min="4134" max="4134" width="2" style="124" customWidth="1"/>
    <col min="4135" max="4138" width="2.125" style="124" customWidth="1"/>
    <col min="4139" max="4139" width="2.25" style="124" customWidth="1"/>
    <col min="4140" max="4145" width="2.625" style="124" customWidth="1"/>
    <col min="4146" max="4146" width="0.875" style="124" customWidth="1"/>
    <col min="4147" max="4147" width="4.125" style="124" customWidth="1"/>
    <col min="4148" max="4155" width="2.625" style="124" customWidth="1"/>
    <col min="4156" max="4158" width="2.125" style="124" customWidth="1"/>
    <col min="4159" max="4159" width="2.25" style="124" customWidth="1"/>
    <col min="4160" max="4160" width="2.125" style="124" customWidth="1"/>
    <col min="4161" max="4162" width="2.25" style="124" customWidth="1"/>
    <col min="4163" max="4168" width="2.125" style="124" customWidth="1"/>
    <col min="4169" max="4183" width="2.25" style="124" customWidth="1"/>
    <col min="4184" max="4353" width="9" style="124"/>
    <col min="4354" max="4356" width="3" style="124" customWidth="1"/>
    <col min="4357" max="4364" width="2.125" style="124" customWidth="1"/>
    <col min="4365" max="4365" width="2.375" style="124" customWidth="1"/>
    <col min="4366" max="4366" width="2.25" style="124" customWidth="1"/>
    <col min="4367" max="4381" width="2.125" style="124" customWidth="1"/>
    <col min="4382" max="4382" width="2.25" style="124" customWidth="1"/>
    <col min="4383" max="4389" width="2.125" style="124" customWidth="1"/>
    <col min="4390" max="4390" width="2" style="124" customWidth="1"/>
    <col min="4391" max="4394" width="2.125" style="124" customWidth="1"/>
    <col min="4395" max="4395" width="2.25" style="124" customWidth="1"/>
    <col min="4396" max="4401" width="2.625" style="124" customWidth="1"/>
    <col min="4402" max="4402" width="0.875" style="124" customWidth="1"/>
    <col min="4403" max="4403" width="4.125" style="124" customWidth="1"/>
    <col min="4404" max="4411" width="2.625" style="124" customWidth="1"/>
    <col min="4412" max="4414" width="2.125" style="124" customWidth="1"/>
    <col min="4415" max="4415" width="2.25" style="124" customWidth="1"/>
    <col min="4416" max="4416" width="2.125" style="124" customWidth="1"/>
    <col min="4417" max="4418" width="2.25" style="124" customWidth="1"/>
    <col min="4419" max="4424" width="2.125" style="124" customWidth="1"/>
    <col min="4425" max="4439" width="2.25" style="124" customWidth="1"/>
    <col min="4440" max="4609" width="9" style="124"/>
    <col min="4610" max="4612" width="3" style="124" customWidth="1"/>
    <col min="4613" max="4620" width="2.125" style="124" customWidth="1"/>
    <col min="4621" max="4621" width="2.375" style="124" customWidth="1"/>
    <col min="4622" max="4622" width="2.25" style="124" customWidth="1"/>
    <col min="4623" max="4637" width="2.125" style="124" customWidth="1"/>
    <col min="4638" max="4638" width="2.25" style="124" customWidth="1"/>
    <col min="4639" max="4645" width="2.125" style="124" customWidth="1"/>
    <col min="4646" max="4646" width="2" style="124" customWidth="1"/>
    <col min="4647" max="4650" width="2.125" style="124" customWidth="1"/>
    <col min="4651" max="4651" width="2.25" style="124" customWidth="1"/>
    <col min="4652" max="4657" width="2.625" style="124" customWidth="1"/>
    <col min="4658" max="4658" width="0.875" style="124" customWidth="1"/>
    <col min="4659" max="4659" width="4.125" style="124" customWidth="1"/>
    <col min="4660" max="4667" width="2.625" style="124" customWidth="1"/>
    <col min="4668" max="4670" width="2.125" style="124" customWidth="1"/>
    <col min="4671" max="4671" width="2.25" style="124" customWidth="1"/>
    <col min="4672" max="4672" width="2.125" style="124" customWidth="1"/>
    <col min="4673" max="4674" width="2.25" style="124" customWidth="1"/>
    <col min="4675" max="4680" width="2.125" style="124" customWidth="1"/>
    <col min="4681" max="4695" width="2.25" style="124" customWidth="1"/>
    <col min="4696" max="4865" width="9" style="124"/>
    <col min="4866" max="4868" width="3" style="124" customWidth="1"/>
    <col min="4869" max="4876" width="2.125" style="124" customWidth="1"/>
    <col min="4877" max="4877" width="2.375" style="124" customWidth="1"/>
    <col min="4878" max="4878" width="2.25" style="124" customWidth="1"/>
    <col min="4879" max="4893" width="2.125" style="124" customWidth="1"/>
    <col min="4894" max="4894" width="2.25" style="124" customWidth="1"/>
    <col min="4895" max="4901" width="2.125" style="124" customWidth="1"/>
    <col min="4902" max="4902" width="2" style="124" customWidth="1"/>
    <col min="4903" max="4906" width="2.125" style="124" customWidth="1"/>
    <col min="4907" max="4907" width="2.25" style="124" customWidth="1"/>
    <col min="4908" max="4913" width="2.625" style="124" customWidth="1"/>
    <col min="4914" max="4914" width="0.875" style="124" customWidth="1"/>
    <col min="4915" max="4915" width="4.125" style="124" customWidth="1"/>
    <col min="4916" max="4923" width="2.625" style="124" customWidth="1"/>
    <col min="4924" max="4926" width="2.125" style="124" customWidth="1"/>
    <col min="4927" max="4927" width="2.25" style="124" customWidth="1"/>
    <col min="4928" max="4928" width="2.125" style="124" customWidth="1"/>
    <col min="4929" max="4930" width="2.25" style="124" customWidth="1"/>
    <col min="4931" max="4936" width="2.125" style="124" customWidth="1"/>
    <col min="4937" max="4951" width="2.25" style="124" customWidth="1"/>
    <col min="4952" max="5121" width="9" style="124"/>
    <col min="5122" max="5124" width="3" style="124" customWidth="1"/>
    <col min="5125" max="5132" width="2.125" style="124" customWidth="1"/>
    <col min="5133" max="5133" width="2.375" style="124" customWidth="1"/>
    <col min="5134" max="5134" width="2.25" style="124" customWidth="1"/>
    <col min="5135" max="5149" width="2.125" style="124" customWidth="1"/>
    <col min="5150" max="5150" width="2.25" style="124" customWidth="1"/>
    <col min="5151" max="5157" width="2.125" style="124" customWidth="1"/>
    <col min="5158" max="5158" width="2" style="124" customWidth="1"/>
    <col min="5159" max="5162" width="2.125" style="124" customWidth="1"/>
    <col min="5163" max="5163" width="2.25" style="124" customWidth="1"/>
    <col min="5164" max="5169" width="2.625" style="124" customWidth="1"/>
    <col min="5170" max="5170" width="0.875" style="124" customWidth="1"/>
    <col min="5171" max="5171" width="4.125" style="124" customWidth="1"/>
    <col min="5172" max="5179" width="2.625" style="124" customWidth="1"/>
    <col min="5180" max="5182" width="2.125" style="124" customWidth="1"/>
    <col min="5183" max="5183" width="2.25" style="124" customWidth="1"/>
    <col min="5184" max="5184" width="2.125" style="124" customWidth="1"/>
    <col min="5185" max="5186" width="2.25" style="124" customWidth="1"/>
    <col min="5187" max="5192" width="2.125" style="124" customWidth="1"/>
    <col min="5193" max="5207" width="2.25" style="124" customWidth="1"/>
    <col min="5208" max="5377" width="9" style="124"/>
    <col min="5378" max="5380" width="3" style="124" customWidth="1"/>
    <col min="5381" max="5388" width="2.125" style="124" customWidth="1"/>
    <col min="5389" max="5389" width="2.375" style="124" customWidth="1"/>
    <col min="5390" max="5390" width="2.25" style="124" customWidth="1"/>
    <col min="5391" max="5405" width="2.125" style="124" customWidth="1"/>
    <col min="5406" max="5406" width="2.25" style="124" customWidth="1"/>
    <col min="5407" max="5413" width="2.125" style="124" customWidth="1"/>
    <col min="5414" max="5414" width="2" style="124" customWidth="1"/>
    <col min="5415" max="5418" width="2.125" style="124" customWidth="1"/>
    <col min="5419" max="5419" width="2.25" style="124" customWidth="1"/>
    <col min="5420" max="5425" width="2.625" style="124" customWidth="1"/>
    <col min="5426" max="5426" width="0.875" style="124" customWidth="1"/>
    <col min="5427" max="5427" width="4.125" style="124" customWidth="1"/>
    <col min="5428" max="5435" width="2.625" style="124" customWidth="1"/>
    <col min="5436" max="5438" width="2.125" style="124" customWidth="1"/>
    <col min="5439" max="5439" width="2.25" style="124" customWidth="1"/>
    <col min="5440" max="5440" width="2.125" style="124" customWidth="1"/>
    <col min="5441" max="5442" width="2.25" style="124" customWidth="1"/>
    <col min="5443" max="5448" width="2.125" style="124" customWidth="1"/>
    <col min="5449" max="5463" width="2.25" style="124" customWidth="1"/>
    <col min="5464" max="5633" width="9" style="124"/>
    <col min="5634" max="5636" width="3" style="124" customWidth="1"/>
    <col min="5637" max="5644" width="2.125" style="124" customWidth="1"/>
    <col min="5645" max="5645" width="2.375" style="124" customWidth="1"/>
    <col min="5646" max="5646" width="2.25" style="124" customWidth="1"/>
    <col min="5647" max="5661" width="2.125" style="124" customWidth="1"/>
    <col min="5662" max="5662" width="2.25" style="124" customWidth="1"/>
    <col min="5663" max="5669" width="2.125" style="124" customWidth="1"/>
    <col min="5670" max="5670" width="2" style="124" customWidth="1"/>
    <col min="5671" max="5674" width="2.125" style="124" customWidth="1"/>
    <col min="5675" max="5675" width="2.25" style="124" customWidth="1"/>
    <col min="5676" max="5681" width="2.625" style="124" customWidth="1"/>
    <col min="5682" max="5682" width="0.875" style="124" customWidth="1"/>
    <col min="5683" max="5683" width="4.125" style="124" customWidth="1"/>
    <col min="5684" max="5691" width="2.625" style="124" customWidth="1"/>
    <col min="5692" max="5694" width="2.125" style="124" customWidth="1"/>
    <col min="5695" max="5695" width="2.25" style="124" customWidth="1"/>
    <col min="5696" max="5696" width="2.125" style="124" customWidth="1"/>
    <col min="5697" max="5698" width="2.25" style="124" customWidth="1"/>
    <col min="5699" max="5704" width="2.125" style="124" customWidth="1"/>
    <col min="5705" max="5719" width="2.25" style="124" customWidth="1"/>
    <col min="5720" max="5889" width="9" style="124"/>
    <col min="5890" max="5892" width="3" style="124" customWidth="1"/>
    <col min="5893" max="5900" width="2.125" style="124" customWidth="1"/>
    <col min="5901" max="5901" width="2.375" style="124" customWidth="1"/>
    <col min="5902" max="5902" width="2.25" style="124" customWidth="1"/>
    <col min="5903" max="5917" width="2.125" style="124" customWidth="1"/>
    <col min="5918" max="5918" width="2.25" style="124" customWidth="1"/>
    <col min="5919" max="5925" width="2.125" style="124" customWidth="1"/>
    <col min="5926" max="5926" width="2" style="124" customWidth="1"/>
    <col min="5927" max="5930" width="2.125" style="124" customWidth="1"/>
    <col min="5931" max="5931" width="2.25" style="124" customWidth="1"/>
    <col min="5932" max="5937" width="2.625" style="124" customWidth="1"/>
    <col min="5938" max="5938" width="0.875" style="124" customWidth="1"/>
    <col min="5939" max="5939" width="4.125" style="124" customWidth="1"/>
    <col min="5940" max="5947" width="2.625" style="124" customWidth="1"/>
    <col min="5948" max="5950" width="2.125" style="124" customWidth="1"/>
    <col min="5951" max="5951" width="2.25" style="124" customWidth="1"/>
    <col min="5952" max="5952" width="2.125" style="124" customWidth="1"/>
    <col min="5953" max="5954" width="2.25" style="124" customWidth="1"/>
    <col min="5955" max="5960" width="2.125" style="124" customWidth="1"/>
    <col min="5961" max="5975" width="2.25" style="124" customWidth="1"/>
    <col min="5976" max="6145" width="9" style="124"/>
    <col min="6146" max="6148" width="3" style="124" customWidth="1"/>
    <col min="6149" max="6156" width="2.125" style="124" customWidth="1"/>
    <col min="6157" max="6157" width="2.375" style="124" customWidth="1"/>
    <col min="6158" max="6158" width="2.25" style="124" customWidth="1"/>
    <col min="6159" max="6173" width="2.125" style="124" customWidth="1"/>
    <col min="6174" max="6174" width="2.25" style="124" customWidth="1"/>
    <col min="6175" max="6181" width="2.125" style="124" customWidth="1"/>
    <col min="6182" max="6182" width="2" style="124" customWidth="1"/>
    <col min="6183" max="6186" width="2.125" style="124" customWidth="1"/>
    <col min="6187" max="6187" width="2.25" style="124" customWidth="1"/>
    <col min="6188" max="6193" width="2.625" style="124" customWidth="1"/>
    <col min="6194" max="6194" width="0.875" style="124" customWidth="1"/>
    <col min="6195" max="6195" width="4.125" style="124" customWidth="1"/>
    <col min="6196" max="6203" width="2.625" style="124" customWidth="1"/>
    <col min="6204" max="6206" width="2.125" style="124" customWidth="1"/>
    <col min="6207" max="6207" width="2.25" style="124" customWidth="1"/>
    <col min="6208" max="6208" width="2.125" style="124" customWidth="1"/>
    <col min="6209" max="6210" width="2.25" style="124" customWidth="1"/>
    <col min="6211" max="6216" width="2.125" style="124" customWidth="1"/>
    <col min="6217" max="6231" width="2.25" style="124" customWidth="1"/>
    <col min="6232" max="6401" width="9" style="124"/>
    <col min="6402" max="6404" width="3" style="124" customWidth="1"/>
    <col min="6405" max="6412" width="2.125" style="124" customWidth="1"/>
    <col min="6413" max="6413" width="2.375" style="124" customWidth="1"/>
    <col min="6414" max="6414" width="2.25" style="124" customWidth="1"/>
    <col min="6415" max="6429" width="2.125" style="124" customWidth="1"/>
    <col min="6430" max="6430" width="2.25" style="124" customWidth="1"/>
    <col min="6431" max="6437" width="2.125" style="124" customWidth="1"/>
    <col min="6438" max="6438" width="2" style="124" customWidth="1"/>
    <col min="6439" max="6442" width="2.125" style="124" customWidth="1"/>
    <col min="6443" max="6443" width="2.25" style="124" customWidth="1"/>
    <col min="6444" max="6449" width="2.625" style="124" customWidth="1"/>
    <col min="6450" max="6450" width="0.875" style="124" customWidth="1"/>
    <col min="6451" max="6451" width="4.125" style="124" customWidth="1"/>
    <col min="6452" max="6459" width="2.625" style="124" customWidth="1"/>
    <col min="6460" max="6462" width="2.125" style="124" customWidth="1"/>
    <col min="6463" max="6463" width="2.25" style="124" customWidth="1"/>
    <col min="6464" max="6464" width="2.125" style="124" customWidth="1"/>
    <col min="6465" max="6466" width="2.25" style="124" customWidth="1"/>
    <col min="6467" max="6472" width="2.125" style="124" customWidth="1"/>
    <col min="6473" max="6487" width="2.25" style="124" customWidth="1"/>
    <col min="6488" max="6657" width="9" style="124"/>
    <col min="6658" max="6660" width="3" style="124" customWidth="1"/>
    <col min="6661" max="6668" width="2.125" style="124" customWidth="1"/>
    <col min="6669" max="6669" width="2.375" style="124" customWidth="1"/>
    <col min="6670" max="6670" width="2.25" style="124" customWidth="1"/>
    <col min="6671" max="6685" width="2.125" style="124" customWidth="1"/>
    <col min="6686" max="6686" width="2.25" style="124" customWidth="1"/>
    <col min="6687" max="6693" width="2.125" style="124" customWidth="1"/>
    <col min="6694" max="6694" width="2" style="124" customWidth="1"/>
    <col min="6695" max="6698" width="2.125" style="124" customWidth="1"/>
    <col min="6699" max="6699" width="2.25" style="124" customWidth="1"/>
    <col min="6700" max="6705" width="2.625" style="124" customWidth="1"/>
    <col min="6706" max="6706" width="0.875" style="124" customWidth="1"/>
    <col min="6707" max="6707" width="4.125" style="124" customWidth="1"/>
    <col min="6708" max="6715" width="2.625" style="124" customWidth="1"/>
    <col min="6716" max="6718" width="2.125" style="124" customWidth="1"/>
    <col min="6719" max="6719" width="2.25" style="124" customWidth="1"/>
    <col min="6720" max="6720" width="2.125" style="124" customWidth="1"/>
    <col min="6721" max="6722" width="2.25" style="124" customWidth="1"/>
    <col min="6723" max="6728" width="2.125" style="124" customWidth="1"/>
    <col min="6729" max="6743" width="2.25" style="124" customWidth="1"/>
    <col min="6744" max="6913" width="9" style="124"/>
    <col min="6914" max="6916" width="3" style="124" customWidth="1"/>
    <col min="6917" max="6924" width="2.125" style="124" customWidth="1"/>
    <col min="6925" max="6925" width="2.375" style="124" customWidth="1"/>
    <col min="6926" max="6926" width="2.25" style="124" customWidth="1"/>
    <col min="6927" max="6941" width="2.125" style="124" customWidth="1"/>
    <col min="6942" max="6942" width="2.25" style="124" customWidth="1"/>
    <col min="6943" max="6949" width="2.125" style="124" customWidth="1"/>
    <col min="6950" max="6950" width="2" style="124" customWidth="1"/>
    <col min="6951" max="6954" width="2.125" style="124" customWidth="1"/>
    <col min="6955" max="6955" width="2.25" style="124" customWidth="1"/>
    <col min="6956" max="6961" width="2.625" style="124" customWidth="1"/>
    <col min="6962" max="6962" width="0.875" style="124" customWidth="1"/>
    <col min="6963" max="6963" width="4.125" style="124" customWidth="1"/>
    <col min="6964" max="6971" width="2.625" style="124" customWidth="1"/>
    <col min="6972" max="6974" width="2.125" style="124" customWidth="1"/>
    <col min="6975" max="6975" width="2.25" style="124" customWidth="1"/>
    <col min="6976" max="6976" width="2.125" style="124" customWidth="1"/>
    <col min="6977" max="6978" width="2.25" style="124" customWidth="1"/>
    <col min="6979" max="6984" width="2.125" style="124" customWidth="1"/>
    <col min="6985" max="6999" width="2.25" style="124" customWidth="1"/>
    <col min="7000" max="7169" width="9" style="124"/>
    <col min="7170" max="7172" width="3" style="124" customWidth="1"/>
    <col min="7173" max="7180" width="2.125" style="124" customWidth="1"/>
    <col min="7181" max="7181" width="2.375" style="124" customWidth="1"/>
    <col min="7182" max="7182" width="2.25" style="124" customWidth="1"/>
    <col min="7183" max="7197" width="2.125" style="124" customWidth="1"/>
    <col min="7198" max="7198" width="2.25" style="124" customWidth="1"/>
    <col min="7199" max="7205" width="2.125" style="124" customWidth="1"/>
    <col min="7206" max="7206" width="2" style="124" customWidth="1"/>
    <col min="7207" max="7210" width="2.125" style="124" customWidth="1"/>
    <col min="7211" max="7211" width="2.25" style="124" customWidth="1"/>
    <col min="7212" max="7217" width="2.625" style="124" customWidth="1"/>
    <col min="7218" max="7218" width="0.875" style="124" customWidth="1"/>
    <col min="7219" max="7219" width="4.125" style="124" customWidth="1"/>
    <col min="7220" max="7227" width="2.625" style="124" customWidth="1"/>
    <col min="7228" max="7230" width="2.125" style="124" customWidth="1"/>
    <col min="7231" max="7231" width="2.25" style="124" customWidth="1"/>
    <col min="7232" max="7232" width="2.125" style="124" customWidth="1"/>
    <col min="7233" max="7234" width="2.25" style="124" customWidth="1"/>
    <col min="7235" max="7240" width="2.125" style="124" customWidth="1"/>
    <col min="7241" max="7255" width="2.25" style="124" customWidth="1"/>
    <col min="7256" max="7425" width="9" style="124"/>
    <col min="7426" max="7428" width="3" style="124" customWidth="1"/>
    <col min="7429" max="7436" width="2.125" style="124" customWidth="1"/>
    <col min="7437" max="7437" width="2.375" style="124" customWidth="1"/>
    <col min="7438" max="7438" width="2.25" style="124" customWidth="1"/>
    <col min="7439" max="7453" width="2.125" style="124" customWidth="1"/>
    <col min="7454" max="7454" width="2.25" style="124" customWidth="1"/>
    <col min="7455" max="7461" width="2.125" style="124" customWidth="1"/>
    <col min="7462" max="7462" width="2" style="124" customWidth="1"/>
    <col min="7463" max="7466" width="2.125" style="124" customWidth="1"/>
    <col min="7467" max="7467" width="2.25" style="124" customWidth="1"/>
    <col min="7468" max="7473" width="2.625" style="124" customWidth="1"/>
    <col min="7474" max="7474" width="0.875" style="124" customWidth="1"/>
    <col min="7475" max="7475" width="4.125" style="124" customWidth="1"/>
    <col min="7476" max="7483" width="2.625" style="124" customWidth="1"/>
    <col min="7484" max="7486" width="2.125" style="124" customWidth="1"/>
    <col min="7487" max="7487" width="2.25" style="124" customWidth="1"/>
    <col min="7488" max="7488" width="2.125" style="124" customWidth="1"/>
    <col min="7489" max="7490" width="2.25" style="124" customWidth="1"/>
    <col min="7491" max="7496" width="2.125" style="124" customWidth="1"/>
    <col min="7497" max="7511" width="2.25" style="124" customWidth="1"/>
    <col min="7512" max="7681" width="9" style="124"/>
    <col min="7682" max="7684" width="3" style="124" customWidth="1"/>
    <col min="7685" max="7692" width="2.125" style="124" customWidth="1"/>
    <col min="7693" max="7693" width="2.375" style="124" customWidth="1"/>
    <col min="7694" max="7694" width="2.25" style="124" customWidth="1"/>
    <col min="7695" max="7709" width="2.125" style="124" customWidth="1"/>
    <col min="7710" max="7710" width="2.25" style="124" customWidth="1"/>
    <col min="7711" max="7717" width="2.125" style="124" customWidth="1"/>
    <col min="7718" max="7718" width="2" style="124" customWidth="1"/>
    <col min="7719" max="7722" width="2.125" style="124" customWidth="1"/>
    <col min="7723" max="7723" width="2.25" style="124" customWidth="1"/>
    <col min="7724" max="7729" width="2.625" style="124" customWidth="1"/>
    <col min="7730" max="7730" width="0.875" style="124" customWidth="1"/>
    <col min="7731" max="7731" width="4.125" style="124" customWidth="1"/>
    <col min="7732" max="7739" width="2.625" style="124" customWidth="1"/>
    <col min="7740" max="7742" width="2.125" style="124" customWidth="1"/>
    <col min="7743" max="7743" width="2.25" style="124" customWidth="1"/>
    <col min="7744" max="7744" width="2.125" style="124" customWidth="1"/>
    <col min="7745" max="7746" width="2.25" style="124" customWidth="1"/>
    <col min="7747" max="7752" width="2.125" style="124" customWidth="1"/>
    <col min="7753" max="7767" width="2.25" style="124" customWidth="1"/>
    <col min="7768" max="7937" width="9" style="124"/>
    <col min="7938" max="7940" width="3" style="124" customWidth="1"/>
    <col min="7941" max="7948" width="2.125" style="124" customWidth="1"/>
    <col min="7949" max="7949" width="2.375" style="124" customWidth="1"/>
    <col min="7950" max="7950" width="2.25" style="124" customWidth="1"/>
    <col min="7951" max="7965" width="2.125" style="124" customWidth="1"/>
    <col min="7966" max="7966" width="2.25" style="124" customWidth="1"/>
    <col min="7967" max="7973" width="2.125" style="124" customWidth="1"/>
    <col min="7974" max="7974" width="2" style="124" customWidth="1"/>
    <col min="7975" max="7978" width="2.125" style="124" customWidth="1"/>
    <col min="7979" max="7979" width="2.25" style="124" customWidth="1"/>
    <col min="7980" max="7985" width="2.625" style="124" customWidth="1"/>
    <col min="7986" max="7986" width="0.875" style="124" customWidth="1"/>
    <col min="7987" max="7987" width="4.125" style="124" customWidth="1"/>
    <col min="7988" max="7995" width="2.625" style="124" customWidth="1"/>
    <col min="7996" max="7998" width="2.125" style="124" customWidth="1"/>
    <col min="7999" max="7999" width="2.25" style="124" customWidth="1"/>
    <col min="8000" max="8000" width="2.125" style="124" customWidth="1"/>
    <col min="8001" max="8002" width="2.25" style="124" customWidth="1"/>
    <col min="8003" max="8008" width="2.125" style="124" customWidth="1"/>
    <col min="8009" max="8023" width="2.25" style="124" customWidth="1"/>
    <col min="8024" max="8193" width="9" style="124"/>
    <col min="8194" max="8196" width="3" style="124" customWidth="1"/>
    <col min="8197" max="8204" width="2.125" style="124" customWidth="1"/>
    <col min="8205" max="8205" width="2.375" style="124" customWidth="1"/>
    <col min="8206" max="8206" width="2.25" style="124" customWidth="1"/>
    <col min="8207" max="8221" width="2.125" style="124" customWidth="1"/>
    <col min="8222" max="8222" width="2.25" style="124" customWidth="1"/>
    <col min="8223" max="8229" width="2.125" style="124" customWidth="1"/>
    <col min="8230" max="8230" width="2" style="124" customWidth="1"/>
    <col min="8231" max="8234" width="2.125" style="124" customWidth="1"/>
    <col min="8235" max="8235" width="2.25" style="124" customWidth="1"/>
    <col min="8236" max="8241" width="2.625" style="124" customWidth="1"/>
    <col min="8242" max="8242" width="0.875" style="124" customWidth="1"/>
    <col min="8243" max="8243" width="4.125" style="124" customWidth="1"/>
    <col min="8244" max="8251" width="2.625" style="124" customWidth="1"/>
    <col min="8252" max="8254" width="2.125" style="124" customWidth="1"/>
    <col min="8255" max="8255" width="2.25" style="124" customWidth="1"/>
    <col min="8256" max="8256" width="2.125" style="124" customWidth="1"/>
    <col min="8257" max="8258" width="2.25" style="124" customWidth="1"/>
    <col min="8259" max="8264" width="2.125" style="124" customWidth="1"/>
    <col min="8265" max="8279" width="2.25" style="124" customWidth="1"/>
    <col min="8280" max="8449" width="9" style="124"/>
    <col min="8450" max="8452" width="3" style="124" customWidth="1"/>
    <col min="8453" max="8460" width="2.125" style="124" customWidth="1"/>
    <col min="8461" max="8461" width="2.375" style="124" customWidth="1"/>
    <col min="8462" max="8462" width="2.25" style="124" customWidth="1"/>
    <col min="8463" max="8477" width="2.125" style="124" customWidth="1"/>
    <col min="8478" max="8478" width="2.25" style="124" customWidth="1"/>
    <col min="8479" max="8485" width="2.125" style="124" customWidth="1"/>
    <col min="8486" max="8486" width="2" style="124" customWidth="1"/>
    <col min="8487" max="8490" width="2.125" style="124" customWidth="1"/>
    <col min="8491" max="8491" width="2.25" style="124" customWidth="1"/>
    <col min="8492" max="8497" width="2.625" style="124" customWidth="1"/>
    <col min="8498" max="8498" width="0.875" style="124" customWidth="1"/>
    <col min="8499" max="8499" width="4.125" style="124" customWidth="1"/>
    <col min="8500" max="8507" width="2.625" style="124" customWidth="1"/>
    <col min="8508" max="8510" width="2.125" style="124" customWidth="1"/>
    <col min="8511" max="8511" width="2.25" style="124" customWidth="1"/>
    <col min="8512" max="8512" width="2.125" style="124" customWidth="1"/>
    <col min="8513" max="8514" width="2.25" style="124" customWidth="1"/>
    <col min="8515" max="8520" width="2.125" style="124" customWidth="1"/>
    <col min="8521" max="8535" width="2.25" style="124" customWidth="1"/>
    <col min="8536" max="8705" width="9" style="124"/>
    <col min="8706" max="8708" width="3" style="124" customWidth="1"/>
    <col min="8709" max="8716" width="2.125" style="124" customWidth="1"/>
    <col min="8717" max="8717" width="2.375" style="124" customWidth="1"/>
    <col min="8718" max="8718" width="2.25" style="124" customWidth="1"/>
    <col min="8719" max="8733" width="2.125" style="124" customWidth="1"/>
    <col min="8734" max="8734" width="2.25" style="124" customWidth="1"/>
    <col min="8735" max="8741" width="2.125" style="124" customWidth="1"/>
    <col min="8742" max="8742" width="2" style="124" customWidth="1"/>
    <col min="8743" max="8746" width="2.125" style="124" customWidth="1"/>
    <col min="8747" max="8747" width="2.25" style="124" customWidth="1"/>
    <col min="8748" max="8753" width="2.625" style="124" customWidth="1"/>
    <col min="8754" max="8754" width="0.875" style="124" customWidth="1"/>
    <col min="8755" max="8755" width="4.125" style="124" customWidth="1"/>
    <col min="8756" max="8763" width="2.625" style="124" customWidth="1"/>
    <col min="8764" max="8766" width="2.125" style="124" customWidth="1"/>
    <col min="8767" max="8767" width="2.25" style="124" customWidth="1"/>
    <col min="8768" max="8768" width="2.125" style="124" customWidth="1"/>
    <col min="8769" max="8770" width="2.25" style="124" customWidth="1"/>
    <col min="8771" max="8776" width="2.125" style="124" customWidth="1"/>
    <col min="8777" max="8791" width="2.25" style="124" customWidth="1"/>
    <col min="8792" max="8961" width="9" style="124"/>
    <col min="8962" max="8964" width="3" style="124" customWidth="1"/>
    <col min="8965" max="8972" width="2.125" style="124" customWidth="1"/>
    <col min="8973" max="8973" width="2.375" style="124" customWidth="1"/>
    <col min="8974" max="8974" width="2.25" style="124" customWidth="1"/>
    <col min="8975" max="8989" width="2.125" style="124" customWidth="1"/>
    <col min="8990" max="8990" width="2.25" style="124" customWidth="1"/>
    <col min="8991" max="8997" width="2.125" style="124" customWidth="1"/>
    <col min="8998" max="8998" width="2" style="124" customWidth="1"/>
    <col min="8999" max="9002" width="2.125" style="124" customWidth="1"/>
    <col min="9003" max="9003" width="2.25" style="124" customWidth="1"/>
    <col min="9004" max="9009" width="2.625" style="124" customWidth="1"/>
    <col min="9010" max="9010" width="0.875" style="124" customWidth="1"/>
    <col min="9011" max="9011" width="4.125" style="124" customWidth="1"/>
    <col min="9012" max="9019" width="2.625" style="124" customWidth="1"/>
    <col min="9020" max="9022" width="2.125" style="124" customWidth="1"/>
    <col min="9023" max="9023" width="2.25" style="124" customWidth="1"/>
    <col min="9024" max="9024" width="2.125" style="124" customWidth="1"/>
    <col min="9025" max="9026" width="2.25" style="124" customWidth="1"/>
    <col min="9027" max="9032" width="2.125" style="124" customWidth="1"/>
    <col min="9033" max="9047" width="2.25" style="124" customWidth="1"/>
    <col min="9048" max="9217" width="9" style="124"/>
    <col min="9218" max="9220" width="3" style="124" customWidth="1"/>
    <col min="9221" max="9228" width="2.125" style="124" customWidth="1"/>
    <col min="9229" max="9229" width="2.375" style="124" customWidth="1"/>
    <col min="9230" max="9230" width="2.25" style="124" customWidth="1"/>
    <col min="9231" max="9245" width="2.125" style="124" customWidth="1"/>
    <col min="9246" max="9246" width="2.25" style="124" customWidth="1"/>
    <col min="9247" max="9253" width="2.125" style="124" customWidth="1"/>
    <col min="9254" max="9254" width="2" style="124" customWidth="1"/>
    <col min="9255" max="9258" width="2.125" style="124" customWidth="1"/>
    <col min="9259" max="9259" width="2.25" style="124" customWidth="1"/>
    <col min="9260" max="9265" width="2.625" style="124" customWidth="1"/>
    <col min="9266" max="9266" width="0.875" style="124" customWidth="1"/>
    <col min="9267" max="9267" width="4.125" style="124" customWidth="1"/>
    <col min="9268" max="9275" width="2.625" style="124" customWidth="1"/>
    <col min="9276" max="9278" width="2.125" style="124" customWidth="1"/>
    <col min="9279" max="9279" width="2.25" style="124" customWidth="1"/>
    <col min="9280" max="9280" width="2.125" style="124" customWidth="1"/>
    <col min="9281" max="9282" width="2.25" style="124" customWidth="1"/>
    <col min="9283" max="9288" width="2.125" style="124" customWidth="1"/>
    <col min="9289" max="9303" width="2.25" style="124" customWidth="1"/>
    <col min="9304" max="9473" width="9" style="124"/>
    <col min="9474" max="9476" width="3" style="124" customWidth="1"/>
    <col min="9477" max="9484" width="2.125" style="124" customWidth="1"/>
    <col min="9485" max="9485" width="2.375" style="124" customWidth="1"/>
    <col min="9486" max="9486" width="2.25" style="124" customWidth="1"/>
    <col min="9487" max="9501" width="2.125" style="124" customWidth="1"/>
    <col min="9502" max="9502" width="2.25" style="124" customWidth="1"/>
    <col min="9503" max="9509" width="2.125" style="124" customWidth="1"/>
    <col min="9510" max="9510" width="2" style="124" customWidth="1"/>
    <col min="9511" max="9514" width="2.125" style="124" customWidth="1"/>
    <col min="9515" max="9515" width="2.25" style="124" customWidth="1"/>
    <col min="9516" max="9521" width="2.625" style="124" customWidth="1"/>
    <col min="9522" max="9522" width="0.875" style="124" customWidth="1"/>
    <col min="9523" max="9523" width="4.125" style="124" customWidth="1"/>
    <col min="9524" max="9531" width="2.625" style="124" customWidth="1"/>
    <col min="9532" max="9534" width="2.125" style="124" customWidth="1"/>
    <col min="9535" max="9535" width="2.25" style="124" customWidth="1"/>
    <col min="9536" max="9536" width="2.125" style="124" customWidth="1"/>
    <col min="9537" max="9538" width="2.25" style="124" customWidth="1"/>
    <col min="9539" max="9544" width="2.125" style="124" customWidth="1"/>
    <col min="9545" max="9559" width="2.25" style="124" customWidth="1"/>
    <col min="9560" max="9729" width="9" style="124"/>
    <col min="9730" max="9732" width="3" style="124" customWidth="1"/>
    <col min="9733" max="9740" width="2.125" style="124" customWidth="1"/>
    <col min="9741" max="9741" width="2.375" style="124" customWidth="1"/>
    <col min="9742" max="9742" width="2.25" style="124" customWidth="1"/>
    <col min="9743" max="9757" width="2.125" style="124" customWidth="1"/>
    <col min="9758" max="9758" width="2.25" style="124" customWidth="1"/>
    <col min="9759" max="9765" width="2.125" style="124" customWidth="1"/>
    <col min="9766" max="9766" width="2" style="124" customWidth="1"/>
    <col min="9767" max="9770" width="2.125" style="124" customWidth="1"/>
    <col min="9771" max="9771" width="2.25" style="124" customWidth="1"/>
    <col min="9772" max="9777" width="2.625" style="124" customWidth="1"/>
    <col min="9778" max="9778" width="0.875" style="124" customWidth="1"/>
    <col min="9779" max="9779" width="4.125" style="124" customWidth="1"/>
    <col min="9780" max="9787" width="2.625" style="124" customWidth="1"/>
    <col min="9788" max="9790" width="2.125" style="124" customWidth="1"/>
    <col min="9791" max="9791" width="2.25" style="124" customWidth="1"/>
    <col min="9792" max="9792" width="2.125" style="124" customWidth="1"/>
    <col min="9793" max="9794" width="2.25" style="124" customWidth="1"/>
    <col min="9795" max="9800" width="2.125" style="124" customWidth="1"/>
    <col min="9801" max="9815" width="2.25" style="124" customWidth="1"/>
    <col min="9816" max="9985" width="9" style="124"/>
    <col min="9986" max="9988" width="3" style="124" customWidth="1"/>
    <col min="9989" max="9996" width="2.125" style="124" customWidth="1"/>
    <col min="9997" max="9997" width="2.375" style="124" customWidth="1"/>
    <col min="9998" max="9998" width="2.25" style="124" customWidth="1"/>
    <col min="9999" max="10013" width="2.125" style="124" customWidth="1"/>
    <col min="10014" max="10014" width="2.25" style="124" customWidth="1"/>
    <col min="10015" max="10021" width="2.125" style="124" customWidth="1"/>
    <col min="10022" max="10022" width="2" style="124" customWidth="1"/>
    <col min="10023" max="10026" width="2.125" style="124" customWidth="1"/>
    <col min="10027" max="10027" width="2.25" style="124" customWidth="1"/>
    <col min="10028" max="10033" width="2.625" style="124" customWidth="1"/>
    <col min="10034" max="10034" width="0.875" style="124" customWidth="1"/>
    <col min="10035" max="10035" width="4.125" style="124" customWidth="1"/>
    <col min="10036" max="10043" width="2.625" style="124" customWidth="1"/>
    <col min="10044" max="10046" width="2.125" style="124" customWidth="1"/>
    <col min="10047" max="10047" width="2.25" style="124" customWidth="1"/>
    <col min="10048" max="10048" width="2.125" style="124" customWidth="1"/>
    <col min="10049" max="10050" width="2.25" style="124" customWidth="1"/>
    <col min="10051" max="10056" width="2.125" style="124" customWidth="1"/>
    <col min="10057" max="10071" width="2.25" style="124" customWidth="1"/>
    <col min="10072" max="10241" width="9" style="124"/>
    <col min="10242" max="10244" width="3" style="124" customWidth="1"/>
    <col min="10245" max="10252" width="2.125" style="124" customWidth="1"/>
    <col min="10253" max="10253" width="2.375" style="124" customWidth="1"/>
    <col min="10254" max="10254" width="2.25" style="124" customWidth="1"/>
    <col min="10255" max="10269" width="2.125" style="124" customWidth="1"/>
    <col min="10270" max="10270" width="2.25" style="124" customWidth="1"/>
    <col min="10271" max="10277" width="2.125" style="124" customWidth="1"/>
    <col min="10278" max="10278" width="2" style="124" customWidth="1"/>
    <col min="10279" max="10282" width="2.125" style="124" customWidth="1"/>
    <col min="10283" max="10283" width="2.25" style="124" customWidth="1"/>
    <col min="10284" max="10289" width="2.625" style="124" customWidth="1"/>
    <col min="10290" max="10290" width="0.875" style="124" customWidth="1"/>
    <col min="10291" max="10291" width="4.125" style="124" customWidth="1"/>
    <col min="10292" max="10299" width="2.625" style="124" customWidth="1"/>
    <col min="10300" max="10302" width="2.125" style="124" customWidth="1"/>
    <col min="10303" max="10303" width="2.25" style="124" customWidth="1"/>
    <col min="10304" max="10304" width="2.125" style="124" customWidth="1"/>
    <col min="10305" max="10306" width="2.25" style="124" customWidth="1"/>
    <col min="10307" max="10312" width="2.125" style="124" customWidth="1"/>
    <col min="10313" max="10327" width="2.25" style="124" customWidth="1"/>
    <col min="10328" max="10497" width="9" style="124"/>
    <col min="10498" max="10500" width="3" style="124" customWidth="1"/>
    <col min="10501" max="10508" width="2.125" style="124" customWidth="1"/>
    <col min="10509" max="10509" width="2.375" style="124" customWidth="1"/>
    <col min="10510" max="10510" width="2.25" style="124" customWidth="1"/>
    <col min="10511" max="10525" width="2.125" style="124" customWidth="1"/>
    <col min="10526" max="10526" width="2.25" style="124" customWidth="1"/>
    <col min="10527" max="10533" width="2.125" style="124" customWidth="1"/>
    <col min="10534" max="10534" width="2" style="124" customWidth="1"/>
    <col min="10535" max="10538" width="2.125" style="124" customWidth="1"/>
    <col min="10539" max="10539" width="2.25" style="124" customWidth="1"/>
    <col min="10540" max="10545" width="2.625" style="124" customWidth="1"/>
    <col min="10546" max="10546" width="0.875" style="124" customWidth="1"/>
    <col min="10547" max="10547" width="4.125" style="124" customWidth="1"/>
    <col min="10548" max="10555" width="2.625" style="124" customWidth="1"/>
    <col min="10556" max="10558" width="2.125" style="124" customWidth="1"/>
    <col min="10559" max="10559" width="2.25" style="124" customWidth="1"/>
    <col min="10560" max="10560" width="2.125" style="124" customWidth="1"/>
    <col min="10561" max="10562" width="2.25" style="124" customWidth="1"/>
    <col min="10563" max="10568" width="2.125" style="124" customWidth="1"/>
    <col min="10569" max="10583" width="2.25" style="124" customWidth="1"/>
    <col min="10584" max="10753" width="9" style="124"/>
    <col min="10754" max="10756" width="3" style="124" customWidth="1"/>
    <col min="10757" max="10764" width="2.125" style="124" customWidth="1"/>
    <col min="10765" max="10765" width="2.375" style="124" customWidth="1"/>
    <col min="10766" max="10766" width="2.25" style="124" customWidth="1"/>
    <col min="10767" max="10781" width="2.125" style="124" customWidth="1"/>
    <col min="10782" max="10782" width="2.25" style="124" customWidth="1"/>
    <col min="10783" max="10789" width="2.125" style="124" customWidth="1"/>
    <col min="10790" max="10790" width="2" style="124" customWidth="1"/>
    <col min="10791" max="10794" width="2.125" style="124" customWidth="1"/>
    <col min="10795" max="10795" width="2.25" style="124" customWidth="1"/>
    <col min="10796" max="10801" width="2.625" style="124" customWidth="1"/>
    <col min="10802" max="10802" width="0.875" style="124" customWidth="1"/>
    <col min="10803" max="10803" width="4.125" style="124" customWidth="1"/>
    <col min="10804" max="10811" width="2.625" style="124" customWidth="1"/>
    <col min="10812" max="10814" width="2.125" style="124" customWidth="1"/>
    <col min="10815" max="10815" width="2.25" style="124" customWidth="1"/>
    <col min="10816" max="10816" width="2.125" style="124" customWidth="1"/>
    <col min="10817" max="10818" width="2.25" style="124" customWidth="1"/>
    <col min="10819" max="10824" width="2.125" style="124" customWidth="1"/>
    <col min="10825" max="10839" width="2.25" style="124" customWidth="1"/>
    <col min="10840" max="11009" width="9" style="124"/>
    <col min="11010" max="11012" width="3" style="124" customWidth="1"/>
    <col min="11013" max="11020" width="2.125" style="124" customWidth="1"/>
    <col min="11021" max="11021" width="2.375" style="124" customWidth="1"/>
    <col min="11022" max="11022" width="2.25" style="124" customWidth="1"/>
    <col min="11023" max="11037" width="2.125" style="124" customWidth="1"/>
    <col min="11038" max="11038" width="2.25" style="124" customWidth="1"/>
    <col min="11039" max="11045" width="2.125" style="124" customWidth="1"/>
    <col min="11046" max="11046" width="2" style="124" customWidth="1"/>
    <col min="11047" max="11050" width="2.125" style="124" customWidth="1"/>
    <col min="11051" max="11051" width="2.25" style="124" customWidth="1"/>
    <col min="11052" max="11057" width="2.625" style="124" customWidth="1"/>
    <col min="11058" max="11058" width="0.875" style="124" customWidth="1"/>
    <col min="11059" max="11059" width="4.125" style="124" customWidth="1"/>
    <col min="11060" max="11067" width="2.625" style="124" customWidth="1"/>
    <col min="11068" max="11070" width="2.125" style="124" customWidth="1"/>
    <col min="11071" max="11071" width="2.25" style="124" customWidth="1"/>
    <col min="11072" max="11072" width="2.125" style="124" customWidth="1"/>
    <col min="11073" max="11074" width="2.25" style="124" customWidth="1"/>
    <col min="11075" max="11080" width="2.125" style="124" customWidth="1"/>
    <col min="11081" max="11095" width="2.25" style="124" customWidth="1"/>
    <col min="11096" max="11265" width="9" style="124"/>
    <col min="11266" max="11268" width="3" style="124" customWidth="1"/>
    <col min="11269" max="11276" width="2.125" style="124" customWidth="1"/>
    <col min="11277" max="11277" width="2.375" style="124" customWidth="1"/>
    <col min="11278" max="11278" width="2.25" style="124" customWidth="1"/>
    <col min="11279" max="11293" width="2.125" style="124" customWidth="1"/>
    <col min="11294" max="11294" width="2.25" style="124" customWidth="1"/>
    <col min="11295" max="11301" width="2.125" style="124" customWidth="1"/>
    <col min="11302" max="11302" width="2" style="124" customWidth="1"/>
    <col min="11303" max="11306" width="2.125" style="124" customWidth="1"/>
    <col min="11307" max="11307" width="2.25" style="124" customWidth="1"/>
    <col min="11308" max="11313" width="2.625" style="124" customWidth="1"/>
    <col min="11314" max="11314" width="0.875" style="124" customWidth="1"/>
    <col min="11315" max="11315" width="4.125" style="124" customWidth="1"/>
    <col min="11316" max="11323" width="2.625" style="124" customWidth="1"/>
    <col min="11324" max="11326" width="2.125" style="124" customWidth="1"/>
    <col min="11327" max="11327" width="2.25" style="124" customWidth="1"/>
    <col min="11328" max="11328" width="2.125" style="124" customWidth="1"/>
    <col min="11329" max="11330" width="2.25" style="124" customWidth="1"/>
    <col min="11331" max="11336" width="2.125" style="124" customWidth="1"/>
    <col min="11337" max="11351" width="2.25" style="124" customWidth="1"/>
    <col min="11352" max="11521" width="9" style="124"/>
    <col min="11522" max="11524" width="3" style="124" customWidth="1"/>
    <col min="11525" max="11532" width="2.125" style="124" customWidth="1"/>
    <col min="11533" max="11533" width="2.375" style="124" customWidth="1"/>
    <col min="11534" max="11534" width="2.25" style="124" customWidth="1"/>
    <col min="11535" max="11549" width="2.125" style="124" customWidth="1"/>
    <col min="11550" max="11550" width="2.25" style="124" customWidth="1"/>
    <col min="11551" max="11557" width="2.125" style="124" customWidth="1"/>
    <col min="11558" max="11558" width="2" style="124" customWidth="1"/>
    <col min="11559" max="11562" width="2.125" style="124" customWidth="1"/>
    <col min="11563" max="11563" width="2.25" style="124" customWidth="1"/>
    <col min="11564" max="11569" width="2.625" style="124" customWidth="1"/>
    <col min="11570" max="11570" width="0.875" style="124" customWidth="1"/>
    <col min="11571" max="11571" width="4.125" style="124" customWidth="1"/>
    <col min="11572" max="11579" width="2.625" style="124" customWidth="1"/>
    <col min="11580" max="11582" width="2.125" style="124" customWidth="1"/>
    <col min="11583" max="11583" width="2.25" style="124" customWidth="1"/>
    <col min="11584" max="11584" width="2.125" style="124" customWidth="1"/>
    <col min="11585" max="11586" width="2.25" style="124" customWidth="1"/>
    <col min="11587" max="11592" width="2.125" style="124" customWidth="1"/>
    <col min="11593" max="11607" width="2.25" style="124" customWidth="1"/>
    <col min="11608" max="11777" width="9" style="124"/>
    <col min="11778" max="11780" width="3" style="124" customWidth="1"/>
    <col min="11781" max="11788" width="2.125" style="124" customWidth="1"/>
    <col min="11789" max="11789" width="2.375" style="124" customWidth="1"/>
    <col min="11790" max="11790" width="2.25" style="124" customWidth="1"/>
    <col min="11791" max="11805" width="2.125" style="124" customWidth="1"/>
    <col min="11806" max="11806" width="2.25" style="124" customWidth="1"/>
    <col min="11807" max="11813" width="2.125" style="124" customWidth="1"/>
    <col min="11814" max="11814" width="2" style="124" customWidth="1"/>
    <col min="11815" max="11818" width="2.125" style="124" customWidth="1"/>
    <col min="11819" max="11819" width="2.25" style="124" customWidth="1"/>
    <col min="11820" max="11825" width="2.625" style="124" customWidth="1"/>
    <col min="11826" max="11826" width="0.875" style="124" customWidth="1"/>
    <col min="11827" max="11827" width="4.125" style="124" customWidth="1"/>
    <col min="11828" max="11835" width="2.625" style="124" customWidth="1"/>
    <col min="11836" max="11838" width="2.125" style="124" customWidth="1"/>
    <col min="11839" max="11839" width="2.25" style="124" customWidth="1"/>
    <col min="11840" max="11840" width="2.125" style="124" customWidth="1"/>
    <col min="11841" max="11842" width="2.25" style="124" customWidth="1"/>
    <col min="11843" max="11848" width="2.125" style="124" customWidth="1"/>
    <col min="11849" max="11863" width="2.25" style="124" customWidth="1"/>
    <col min="11864" max="12033" width="9" style="124"/>
    <col min="12034" max="12036" width="3" style="124" customWidth="1"/>
    <col min="12037" max="12044" width="2.125" style="124" customWidth="1"/>
    <col min="12045" max="12045" width="2.375" style="124" customWidth="1"/>
    <col min="12046" max="12046" width="2.25" style="124" customWidth="1"/>
    <col min="12047" max="12061" width="2.125" style="124" customWidth="1"/>
    <col min="12062" max="12062" width="2.25" style="124" customWidth="1"/>
    <col min="12063" max="12069" width="2.125" style="124" customWidth="1"/>
    <col min="12070" max="12070" width="2" style="124" customWidth="1"/>
    <col min="12071" max="12074" width="2.125" style="124" customWidth="1"/>
    <col min="12075" max="12075" width="2.25" style="124" customWidth="1"/>
    <col min="12076" max="12081" width="2.625" style="124" customWidth="1"/>
    <col min="12082" max="12082" width="0.875" style="124" customWidth="1"/>
    <col min="12083" max="12083" width="4.125" style="124" customWidth="1"/>
    <col min="12084" max="12091" width="2.625" style="124" customWidth="1"/>
    <col min="12092" max="12094" width="2.125" style="124" customWidth="1"/>
    <col min="12095" max="12095" width="2.25" style="124" customWidth="1"/>
    <col min="12096" max="12096" width="2.125" style="124" customWidth="1"/>
    <col min="12097" max="12098" width="2.25" style="124" customWidth="1"/>
    <col min="12099" max="12104" width="2.125" style="124" customWidth="1"/>
    <col min="12105" max="12119" width="2.25" style="124" customWidth="1"/>
    <col min="12120" max="12289" width="9" style="124"/>
    <col min="12290" max="12292" width="3" style="124" customWidth="1"/>
    <col min="12293" max="12300" width="2.125" style="124" customWidth="1"/>
    <col min="12301" max="12301" width="2.375" style="124" customWidth="1"/>
    <col min="12302" max="12302" width="2.25" style="124" customWidth="1"/>
    <col min="12303" max="12317" width="2.125" style="124" customWidth="1"/>
    <col min="12318" max="12318" width="2.25" style="124" customWidth="1"/>
    <col min="12319" max="12325" width="2.125" style="124" customWidth="1"/>
    <col min="12326" max="12326" width="2" style="124" customWidth="1"/>
    <col min="12327" max="12330" width="2.125" style="124" customWidth="1"/>
    <col min="12331" max="12331" width="2.25" style="124" customWidth="1"/>
    <col min="12332" max="12337" width="2.625" style="124" customWidth="1"/>
    <col min="12338" max="12338" width="0.875" style="124" customWidth="1"/>
    <col min="12339" max="12339" width="4.125" style="124" customWidth="1"/>
    <col min="12340" max="12347" width="2.625" style="124" customWidth="1"/>
    <col min="12348" max="12350" width="2.125" style="124" customWidth="1"/>
    <col min="12351" max="12351" width="2.25" style="124" customWidth="1"/>
    <col min="12352" max="12352" width="2.125" style="124" customWidth="1"/>
    <col min="12353" max="12354" width="2.25" style="124" customWidth="1"/>
    <col min="12355" max="12360" width="2.125" style="124" customWidth="1"/>
    <col min="12361" max="12375" width="2.25" style="124" customWidth="1"/>
    <col min="12376" max="12545" width="9" style="124"/>
    <col min="12546" max="12548" width="3" style="124" customWidth="1"/>
    <col min="12549" max="12556" width="2.125" style="124" customWidth="1"/>
    <col min="12557" max="12557" width="2.375" style="124" customWidth="1"/>
    <col min="12558" max="12558" width="2.25" style="124" customWidth="1"/>
    <col min="12559" max="12573" width="2.125" style="124" customWidth="1"/>
    <col min="12574" max="12574" width="2.25" style="124" customWidth="1"/>
    <col min="12575" max="12581" width="2.125" style="124" customWidth="1"/>
    <col min="12582" max="12582" width="2" style="124" customWidth="1"/>
    <col min="12583" max="12586" width="2.125" style="124" customWidth="1"/>
    <col min="12587" max="12587" width="2.25" style="124" customWidth="1"/>
    <col min="12588" max="12593" width="2.625" style="124" customWidth="1"/>
    <col min="12594" max="12594" width="0.875" style="124" customWidth="1"/>
    <col min="12595" max="12595" width="4.125" style="124" customWidth="1"/>
    <col min="12596" max="12603" width="2.625" style="124" customWidth="1"/>
    <col min="12604" max="12606" width="2.125" style="124" customWidth="1"/>
    <col min="12607" max="12607" width="2.25" style="124" customWidth="1"/>
    <col min="12608" max="12608" width="2.125" style="124" customWidth="1"/>
    <col min="12609" max="12610" width="2.25" style="124" customWidth="1"/>
    <col min="12611" max="12616" width="2.125" style="124" customWidth="1"/>
    <col min="12617" max="12631" width="2.25" style="124" customWidth="1"/>
    <col min="12632" max="12801" width="9" style="124"/>
    <col min="12802" max="12804" width="3" style="124" customWidth="1"/>
    <col min="12805" max="12812" width="2.125" style="124" customWidth="1"/>
    <col min="12813" max="12813" width="2.375" style="124" customWidth="1"/>
    <col min="12814" max="12814" width="2.25" style="124" customWidth="1"/>
    <col min="12815" max="12829" width="2.125" style="124" customWidth="1"/>
    <col min="12830" max="12830" width="2.25" style="124" customWidth="1"/>
    <col min="12831" max="12837" width="2.125" style="124" customWidth="1"/>
    <col min="12838" max="12838" width="2" style="124" customWidth="1"/>
    <col min="12839" max="12842" width="2.125" style="124" customWidth="1"/>
    <col min="12843" max="12843" width="2.25" style="124" customWidth="1"/>
    <col min="12844" max="12849" width="2.625" style="124" customWidth="1"/>
    <col min="12850" max="12850" width="0.875" style="124" customWidth="1"/>
    <col min="12851" max="12851" width="4.125" style="124" customWidth="1"/>
    <col min="12852" max="12859" width="2.625" style="124" customWidth="1"/>
    <col min="12860" max="12862" width="2.125" style="124" customWidth="1"/>
    <col min="12863" max="12863" width="2.25" style="124" customWidth="1"/>
    <col min="12864" max="12864" width="2.125" style="124" customWidth="1"/>
    <col min="12865" max="12866" width="2.25" style="124" customWidth="1"/>
    <col min="12867" max="12872" width="2.125" style="124" customWidth="1"/>
    <col min="12873" max="12887" width="2.25" style="124" customWidth="1"/>
    <col min="12888" max="13057" width="9" style="124"/>
    <col min="13058" max="13060" width="3" style="124" customWidth="1"/>
    <col min="13061" max="13068" width="2.125" style="124" customWidth="1"/>
    <col min="13069" max="13069" width="2.375" style="124" customWidth="1"/>
    <col min="13070" max="13070" width="2.25" style="124" customWidth="1"/>
    <col min="13071" max="13085" width="2.125" style="124" customWidth="1"/>
    <col min="13086" max="13086" width="2.25" style="124" customWidth="1"/>
    <col min="13087" max="13093" width="2.125" style="124" customWidth="1"/>
    <col min="13094" max="13094" width="2" style="124" customWidth="1"/>
    <col min="13095" max="13098" width="2.125" style="124" customWidth="1"/>
    <col min="13099" max="13099" width="2.25" style="124" customWidth="1"/>
    <col min="13100" max="13105" width="2.625" style="124" customWidth="1"/>
    <col min="13106" max="13106" width="0.875" style="124" customWidth="1"/>
    <col min="13107" max="13107" width="4.125" style="124" customWidth="1"/>
    <col min="13108" max="13115" width="2.625" style="124" customWidth="1"/>
    <col min="13116" max="13118" width="2.125" style="124" customWidth="1"/>
    <col min="13119" max="13119" width="2.25" style="124" customWidth="1"/>
    <col min="13120" max="13120" width="2.125" style="124" customWidth="1"/>
    <col min="13121" max="13122" width="2.25" style="124" customWidth="1"/>
    <col min="13123" max="13128" width="2.125" style="124" customWidth="1"/>
    <col min="13129" max="13143" width="2.25" style="124" customWidth="1"/>
    <col min="13144" max="13313" width="9" style="124"/>
    <col min="13314" max="13316" width="3" style="124" customWidth="1"/>
    <col min="13317" max="13324" width="2.125" style="124" customWidth="1"/>
    <col min="13325" max="13325" width="2.375" style="124" customWidth="1"/>
    <col min="13326" max="13326" width="2.25" style="124" customWidth="1"/>
    <col min="13327" max="13341" width="2.125" style="124" customWidth="1"/>
    <col min="13342" max="13342" width="2.25" style="124" customWidth="1"/>
    <col min="13343" max="13349" width="2.125" style="124" customWidth="1"/>
    <col min="13350" max="13350" width="2" style="124" customWidth="1"/>
    <col min="13351" max="13354" width="2.125" style="124" customWidth="1"/>
    <col min="13355" max="13355" width="2.25" style="124" customWidth="1"/>
    <col min="13356" max="13361" width="2.625" style="124" customWidth="1"/>
    <col min="13362" max="13362" width="0.875" style="124" customWidth="1"/>
    <col min="13363" max="13363" width="4.125" style="124" customWidth="1"/>
    <col min="13364" max="13371" width="2.625" style="124" customWidth="1"/>
    <col min="13372" max="13374" width="2.125" style="124" customWidth="1"/>
    <col min="13375" max="13375" width="2.25" style="124" customWidth="1"/>
    <col min="13376" max="13376" width="2.125" style="124" customWidth="1"/>
    <col min="13377" max="13378" width="2.25" style="124" customWidth="1"/>
    <col min="13379" max="13384" width="2.125" style="124" customWidth="1"/>
    <col min="13385" max="13399" width="2.25" style="124" customWidth="1"/>
    <col min="13400" max="13569" width="9" style="124"/>
    <col min="13570" max="13572" width="3" style="124" customWidth="1"/>
    <col min="13573" max="13580" width="2.125" style="124" customWidth="1"/>
    <col min="13581" max="13581" width="2.375" style="124" customWidth="1"/>
    <col min="13582" max="13582" width="2.25" style="124" customWidth="1"/>
    <col min="13583" max="13597" width="2.125" style="124" customWidth="1"/>
    <col min="13598" max="13598" width="2.25" style="124" customWidth="1"/>
    <col min="13599" max="13605" width="2.125" style="124" customWidth="1"/>
    <col min="13606" max="13606" width="2" style="124" customWidth="1"/>
    <col min="13607" max="13610" width="2.125" style="124" customWidth="1"/>
    <col min="13611" max="13611" width="2.25" style="124" customWidth="1"/>
    <col min="13612" max="13617" width="2.625" style="124" customWidth="1"/>
    <col min="13618" max="13618" width="0.875" style="124" customWidth="1"/>
    <col min="13619" max="13619" width="4.125" style="124" customWidth="1"/>
    <col min="13620" max="13627" width="2.625" style="124" customWidth="1"/>
    <col min="13628" max="13630" width="2.125" style="124" customWidth="1"/>
    <col min="13631" max="13631" width="2.25" style="124" customWidth="1"/>
    <col min="13632" max="13632" width="2.125" style="124" customWidth="1"/>
    <col min="13633" max="13634" width="2.25" style="124" customWidth="1"/>
    <col min="13635" max="13640" width="2.125" style="124" customWidth="1"/>
    <col min="13641" max="13655" width="2.25" style="124" customWidth="1"/>
    <col min="13656" max="13825" width="9" style="124"/>
    <col min="13826" max="13828" width="3" style="124" customWidth="1"/>
    <col min="13829" max="13836" width="2.125" style="124" customWidth="1"/>
    <col min="13837" max="13837" width="2.375" style="124" customWidth="1"/>
    <col min="13838" max="13838" width="2.25" style="124" customWidth="1"/>
    <col min="13839" max="13853" width="2.125" style="124" customWidth="1"/>
    <col min="13854" max="13854" width="2.25" style="124" customWidth="1"/>
    <col min="13855" max="13861" width="2.125" style="124" customWidth="1"/>
    <col min="13862" max="13862" width="2" style="124" customWidth="1"/>
    <col min="13863" max="13866" width="2.125" style="124" customWidth="1"/>
    <col min="13867" max="13867" width="2.25" style="124" customWidth="1"/>
    <col min="13868" max="13873" width="2.625" style="124" customWidth="1"/>
    <col min="13874" max="13874" width="0.875" style="124" customWidth="1"/>
    <col min="13875" max="13875" width="4.125" style="124" customWidth="1"/>
    <col min="13876" max="13883" width="2.625" style="124" customWidth="1"/>
    <col min="13884" max="13886" width="2.125" style="124" customWidth="1"/>
    <col min="13887" max="13887" width="2.25" style="124" customWidth="1"/>
    <col min="13888" max="13888" width="2.125" style="124" customWidth="1"/>
    <col min="13889" max="13890" width="2.25" style="124" customWidth="1"/>
    <col min="13891" max="13896" width="2.125" style="124" customWidth="1"/>
    <col min="13897" max="13911" width="2.25" style="124" customWidth="1"/>
    <col min="13912" max="14081" width="9" style="124"/>
    <col min="14082" max="14084" width="3" style="124" customWidth="1"/>
    <col min="14085" max="14092" width="2.125" style="124" customWidth="1"/>
    <col min="14093" max="14093" width="2.375" style="124" customWidth="1"/>
    <col min="14094" max="14094" width="2.25" style="124" customWidth="1"/>
    <col min="14095" max="14109" width="2.125" style="124" customWidth="1"/>
    <col min="14110" max="14110" width="2.25" style="124" customWidth="1"/>
    <col min="14111" max="14117" width="2.125" style="124" customWidth="1"/>
    <col min="14118" max="14118" width="2" style="124" customWidth="1"/>
    <col min="14119" max="14122" width="2.125" style="124" customWidth="1"/>
    <col min="14123" max="14123" width="2.25" style="124" customWidth="1"/>
    <col min="14124" max="14129" width="2.625" style="124" customWidth="1"/>
    <col min="14130" max="14130" width="0.875" style="124" customWidth="1"/>
    <col min="14131" max="14131" width="4.125" style="124" customWidth="1"/>
    <col min="14132" max="14139" width="2.625" style="124" customWidth="1"/>
    <col min="14140" max="14142" width="2.125" style="124" customWidth="1"/>
    <col min="14143" max="14143" width="2.25" style="124" customWidth="1"/>
    <col min="14144" max="14144" width="2.125" style="124" customWidth="1"/>
    <col min="14145" max="14146" width="2.25" style="124" customWidth="1"/>
    <col min="14147" max="14152" width="2.125" style="124" customWidth="1"/>
    <col min="14153" max="14167" width="2.25" style="124" customWidth="1"/>
    <col min="14168" max="14337" width="9" style="124"/>
    <col min="14338" max="14340" width="3" style="124" customWidth="1"/>
    <col min="14341" max="14348" width="2.125" style="124" customWidth="1"/>
    <col min="14349" max="14349" width="2.375" style="124" customWidth="1"/>
    <col min="14350" max="14350" width="2.25" style="124" customWidth="1"/>
    <col min="14351" max="14365" width="2.125" style="124" customWidth="1"/>
    <col min="14366" max="14366" width="2.25" style="124" customWidth="1"/>
    <col min="14367" max="14373" width="2.125" style="124" customWidth="1"/>
    <col min="14374" max="14374" width="2" style="124" customWidth="1"/>
    <col min="14375" max="14378" width="2.125" style="124" customWidth="1"/>
    <col min="14379" max="14379" width="2.25" style="124" customWidth="1"/>
    <col min="14380" max="14385" width="2.625" style="124" customWidth="1"/>
    <col min="14386" max="14386" width="0.875" style="124" customWidth="1"/>
    <col min="14387" max="14387" width="4.125" style="124" customWidth="1"/>
    <col min="14388" max="14395" width="2.625" style="124" customWidth="1"/>
    <col min="14396" max="14398" width="2.125" style="124" customWidth="1"/>
    <col min="14399" max="14399" width="2.25" style="124" customWidth="1"/>
    <col min="14400" max="14400" width="2.125" style="124" customWidth="1"/>
    <col min="14401" max="14402" width="2.25" style="124" customWidth="1"/>
    <col min="14403" max="14408" width="2.125" style="124" customWidth="1"/>
    <col min="14409" max="14423" width="2.25" style="124" customWidth="1"/>
    <col min="14424" max="14593" width="9" style="124"/>
    <col min="14594" max="14596" width="3" style="124" customWidth="1"/>
    <col min="14597" max="14604" width="2.125" style="124" customWidth="1"/>
    <col min="14605" max="14605" width="2.375" style="124" customWidth="1"/>
    <col min="14606" max="14606" width="2.25" style="124" customWidth="1"/>
    <col min="14607" max="14621" width="2.125" style="124" customWidth="1"/>
    <col min="14622" max="14622" width="2.25" style="124" customWidth="1"/>
    <col min="14623" max="14629" width="2.125" style="124" customWidth="1"/>
    <col min="14630" max="14630" width="2" style="124" customWidth="1"/>
    <col min="14631" max="14634" width="2.125" style="124" customWidth="1"/>
    <col min="14635" max="14635" width="2.25" style="124" customWidth="1"/>
    <col min="14636" max="14641" width="2.625" style="124" customWidth="1"/>
    <col min="14642" max="14642" width="0.875" style="124" customWidth="1"/>
    <col min="14643" max="14643" width="4.125" style="124" customWidth="1"/>
    <col min="14644" max="14651" width="2.625" style="124" customWidth="1"/>
    <col min="14652" max="14654" width="2.125" style="124" customWidth="1"/>
    <col min="14655" max="14655" width="2.25" style="124" customWidth="1"/>
    <col min="14656" max="14656" width="2.125" style="124" customWidth="1"/>
    <col min="14657" max="14658" width="2.25" style="124" customWidth="1"/>
    <col min="14659" max="14664" width="2.125" style="124" customWidth="1"/>
    <col min="14665" max="14679" width="2.25" style="124" customWidth="1"/>
    <col min="14680" max="14849" width="9" style="124"/>
    <col min="14850" max="14852" width="3" style="124" customWidth="1"/>
    <col min="14853" max="14860" width="2.125" style="124" customWidth="1"/>
    <col min="14861" max="14861" width="2.375" style="124" customWidth="1"/>
    <col min="14862" max="14862" width="2.25" style="124" customWidth="1"/>
    <col min="14863" max="14877" width="2.125" style="124" customWidth="1"/>
    <col min="14878" max="14878" width="2.25" style="124" customWidth="1"/>
    <col min="14879" max="14885" width="2.125" style="124" customWidth="1"/>
    <col min="14886" max="14886" width="2" style="124" customWidth="1"/>
    <col min="14887" max="14890" width="2.125" style="124" customWidth="1"/>
    <col min="14891" max="14891" width="2.25" style="124" customWidth="1"/>
    <col min="14892" max="14897" width="2.625" style="124" customWidth="1"/>
    <col min="14898" max="14898" width="0.875" style="124" customWidth="1"/>
    <col min="14899" max="14899" width="4.125" style="124" customWidth="1"/>
    <col min="14900" max="14907" width="2.625" style="124" customWidth="1"/>
    <col min="14908" max="14910" width="2.125" style="124" customWidth="1"/>
    <col min="14911" max="14911" width="2.25" style="124" customWidth="1"/>
    <col min="14912" max="14912" width="2.125" style="124" customWidth="1"/>
    <col min="14913" max="14914" width="2.25" style="124" customWidth="1"/>
    <col min="14915" max="14920" width="2.125" style="124" customWidth="1"/>
    <col min="14921" max="14935" width="2.25" style="124" customWidth="1"/>
    <col min="14936" max="15105" width="9" style="124"/>
    <col min="15106" max="15108" width="3" style="124" customWidth="1"/>
    <col min="15109" max="15116" width="2.125" style="124" customWidth="1"/>
    <col min="15117" max="15117" width="2.375" style="124" customWidth="1"/>
    <col min="15118" max="15118" width="2.25" style="124" customWidth="1"/>
    <col min="15119" max="15133" width="2.125" style="124" customWidth="1"/>
    <col min="15134" max="15134" width="2.25" style="124" customWidth="1"/>
    <col min="15135" max="15141" width="2.125" style="124" customWidth="1"/>
    <col min="15142" max="15142" width="2" style="124" customWidth="1"/>
    <col min="15143" max="15146" width="2.125" style="124" customWidth="1"/>
    <col min="15147" max="15147" width="2.25" style="124" customWidth="1"/>
    <col min="15148" max="15153" width="2.625" style="124" customWidth="1"/>
    <col min="15154" max="15154" width="0.875" style="124" customWidth="1"/>
    <col min="15155" max="15155" width="4.125" style="124" customWidth="1"/>
    <col min="15156" max="15163" width="2.625" style="124" customWidth="1"/>
    <col min="15164" max="15166" width="2.125" style="124" customWidth="1"/>
    <col min="15167" max="15167" width="2.25" style="124" customWidth="1"/>
    <col min="15168" max="15168" width="2.125" style="124" customWidth="1"/>
    <col min="15169" max="15170" width="2.25" style="124" customWidth="1"/>
    <col min="15171" max="15176" width="2.125" style="124" customWidth="1"/>
    <col min="15177" max="15191" width="2.25" style="124" customWidth="1"/>
    <col min="15192" max="15361" width="9" style="124"/>
    <col min="15362" max="15364" width="3" style="124" customWidth="1"/>
    <col min="15365" max="15372" width="2.125" style="124" customWidth="1"/>
    <col min="15373" max="15373" width="2.375" style="124" customWidth="1"/>
    <col min="15374" max="15374" width="2.25" style="124" customWidth="1"/>
    <col min="15375" max="15389" width="2.125" style="124" customWidth="1"/>
    <col min="15390" max="15390" width="2.25" style="124" customWidth="1"/>
    <col min="15391" max="15397" width="2.125" style="124" customWidth="1"/>
    <col min="15398" max="15398" width="2" style="124" customWidth="1"/>
    <col min="15399" max="15402" width="2.125" style="124" customWidth="1"/>
    <col min="15403" max="15403" width="2.25" style="124" customWidth="1"/>
    <col min="15404" max="15409" width="2.625" style="124" customWidth="1"/>
    <col min="15410" max="15410" width="0.875" style="124" customWidth="1"/>
    <col min="15411" max="15411" width="4.125" style="124" customWidth="1"/>
    <col min="15412" max="15419" width="2.625" style="124" customWidth="1"/>
    <col min="15420" max="15422" width="2.125" style="124" customWidth="1"/>
    <col min="15423" max="15423" width="2.25" style="124" customWidth="1"/>
    <col min="15424" max="15424" width="2.125" style="124" customWidth="1"/>
    <col min="15425" max="15426" width="2.25" style="124" customWidth="1"/>
    <col min="15427" max="15432" width="2.125" style="124" customWidth="1"/>
    <col min="15433" max="15447" width="2.25" style="124" customWidth="1"/>
    <col min="15448" max="15617" width="9" style="124"/>
    <col min="15618" max="15620" width="3" style="124" customWidth="1"/>
    <col min="15621" max="15628" width="2.125" style="124" customWidth="1"/>
    <col min="15629" max="15629" width="2.375" style="124" customWidth="1"/>
    <col min="15630" max="15630" width="2.25" style="124" customWidth="1"/>
    <col min="15631" max="15645" width="2.125" style="124" customWidth="1"/>
    <col min="15646" max="15646" width="2.25" style="124" customWidth="1"/>
    <col min="15647" max="15653" width="2.125" style="124" customWidth="1"/>
    <col min="15654" max="15654" width="2" style="124" customWidth="1"/>
    <col min="15655" max="15658" width="2.125" style="124" customWidth="1"/>
    <col min="15659" max="15659" width="2.25" style="124" customWidth="1"/>
    <col min="15660" max="15665" width="2.625" style="124" customWidth="1"/>
    <col min="15666" max="15666" width="0.875" style="124" customWidth="1"/>
    <col min="15667" max="15667" width="4.125" style="124" customWidth="1"/>
    <col min="15668" max="15675" width="2.625" style="124" customWidth="1"/>
    <col min="15676" max="15678" width="2.125" style="124" customWidth="1"/>
    <col min="15679" max="15679" width="2.25" style="124" customWidth="1"/>
    <col min="15680" max="15680" width="2.125" style="124" customWidth="1"/>
    <col min="15681" max="15682" width="2.25" style="124" customWidth="1"/>
    <col min="15683" max="15688" width="2.125" style="124" customWidth="1"/>
    <col min="15689" max="15703" width="2.25" style="124" customWidth="1"/>
    <col min="15704" max="15873" width="9" style="124"/>
    <col min="15874" max="15876" width="3" style="124" customWidth="1"/>
    <col min="15877" max="15884" width="2.125" style="124" customWidth="1"/>
    <col min="15885" max="15885" width="2.375" style="124" customWidth="1"/>
    <col min="15886" max="15886" width="2.25" style="124" customWidth="1"/>
    <col min="15887" max="15901" width="2.125" style="124" customWidth="1"/>
    <col min="15902" max="15902" width="2.25" style="124" customWidth="1"/>
    <col min="15903" max="15909" width="2.125" style="124" customWidth="1"/>
    <col min="15910" max="15910" width="2" style="124" customWidth="1"/>
    <col min="15911" max="15914" width="2.125" style="124" customWidth="1"/>
    <col min="15915" max="15915" width="2.25" style="124" customWidth="1"/>
    <col min="15916" max="15921" width="2.625" style="124" customWidth="1"/>
    <col min="15922" max="15922" width="0.875" style="124" customWidth="1"/>
    <col min="15923" max="15923" width="4.125" style="124" customWidth="1"/>
    <col min="15924" max="15931" width="2.625" style="124" customWidth="1"/>
    <col min="15932" max="15934" width="2.125" style="124" customWidth="1"/>
    <col min="15935" max="15935" width="2.25" style="124" customWidth="1"/>
    <col min="15936" max="15936" width="2.125" style="124" customWidth="1"/>
    <col min="15937" max="15938" width="2.25" style="124" customWidth="1"/>
    <col min="15939" max="15944" width="2.125" style="124" customWidth="1"/>
    <col min="15945" max="15959" width="2.25" style="124" customWidth="1"/>
    <col min="15960" max="16129" width="9" style="124"/>
    <col min="16130" max="16132" width="3" style="124" customWidth="1"/>
    <col min="16133" max="16140" width="2.125" style="124" customWidth="1"/>
    <col min="16141" max="16141" width="2.375" style="124" customWidth="1"/>
    <col min="16142" max="16142" width="2.25" style="124" customWidth="1"/>
    <col min="16143" max="16157" width="2.125" style="124" customWidth="1"/>
    <col min="16158" max="16158" width="2.25" style="124" customWidth="1"/>
    <col min="16159" max="16165" width="2.125" style="124" customWidth="1"/>
    <col min="16166" max="16166" width="2" style="124" customWidth="1"/>
    <col min="16167" max="16170" width="2.125" style="124" customWidth="1"/>
    <col min="16171" max="16171" width="2.25" style="124" customWidth="1"/>
    <col min="16172" max="16177" width="2.625" style="124" customWidth="1"/>
    <col min="16178" max="16178" width="0.875" style="124" customWidth="1"/>
    <col min="16179" max="16179" width="4.125" style="124" customWidth="1"/>
    <col min="16180" max="16187" width="2.625" style="124" customWidth="1"/>
    <col min="16188" max="16190" width="2.125" style="124" customWidth="1"/>
    <col min="16191" max="16191" width="2.25" style="124" customWidth="1"/>
    <col min="16192" max="16192" width="2.125" style="124" customWidth="1"/>
    <col min="16193" max="16194" width="2.25" style="124" customWidth="1"/>
    <col min="16195" max="16200" width="2.125" style="124" customWidth="1"/>
    <col min="16201" max="16215" width="2.25" style="124" customWidth="1"/>
    <col min="16216" max="16384" width="9" style="124"/>
  </cols>
  <sheetData>
    <row r="1" spans="1:86" ht="28.5" x14ac:dyDescent="0.2">
      <c r="A1" s="125"/>
      <c r="B1" s="126" t="s">
        <v>86</v>
      </c>
      <c r="C1" s="127" t="s">
        <v>87</v>
      </c>
      <c r="D1" s="128" t="s">
        <v>88</v>
      </c>
      <c r="E1" s="129"/>
      <c r="F1" s="130"/>
      <c r="G1" s="319" t="str">
        <f>BI実計情報!B3</f>
        <v/>
      </c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131"/>
      <c r="AC1" s="132"/>
      <c r="AD1" s="133"/>
      <c r="AE1" s="134"/>
      <c r="AF1" s="132"/>
      <c r="AG1" s="132"/>
      <c r="AH1" s="132"/>
      <c r="AI1" s="320" t="s">
        <v>89</v>
      </c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132"/>
      <c r="BS1" s="132"/>
      <c r="BT1" s="133"/>
    </row>
    <row r="2" spans="1:86" ht="18.75" x14ac:dyDescent="0.15">
      <c r="B2" s="135"/>
      <c r="C2" s="136"/>
      <c r="D2" s="137"/>
      <c r="E2" s="138" t="s">
        <v>90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  <c r="AD2" s="142"/>
      <c r="AE2" s="276" t="s">
        <v>91</v>
      </c>
      <c r="AF2" s="277"/>
      <c r="AG2" s="277"/>
      <c r="AH2" s="277"/>
      <c r="AI2" s="277"/>
      <c r="AJ2" s="277"/>
      <c r="AK2" s="277"/>
      <c r="AL2" s="277"/>
      <c r="AM2" s="277"/>
      <c r="AN2" s="143"/>
      <c r="AO2" s="144"/>
      <c r="AP2" s="144"/>
      <c r="AQ2" s="145"/>
      <c r="AR2" s="276" t="s">
        <v>92</v>
      </c>
      <c r="AS2" s="277"/>
      <c r="AT2" s="277"/>
      <c r="AU2" s="277"/>
      <c r="AV2" s="277"/>
      <c r="AW2" s="277"/>
      <c r="AX2" s="277"/>
      <c r="AY2" s="144"/>
      <c r="AZ2" s="146"/>
      <c r="BA2" s="295" t="s">
        <v>93</v>
      </c>
      <c r="BB2" s="295"/>
      <c r="BC2" s="295"/>
      <c r="BD2" s="295"/>
      <c r="BE2" s="295"/>
      <c r="BF2" s="295"/>
      <c r="BG2" s="295"/>
      <c r="BH2" s="295"/>
      <c r="BI2" s="147"/>
      <c r="BJ2" s="289" t="s">
        <v>94</v>
      </c>
      <c r="BK2" s="295"/>
      <c r="BL2" s="295"/>
      <c r="BM2" s="295"/>
      <c r="BN2" s="295"/>
      <c r="BO2" s="295"/>
      <c r="BP2" s="148"/>
      <c r="BQ2" s="148"/>
      <c r="BR2" s="148"/>
      <c r="BS2" s="148"/>
      <c r="BT2" s="149"/>
    </row>
    <row r="3" spans="1:86" ht="15" x14ac:dyDescent="0.15">
      <c r="B3" s="150"/>
      <c r="C3" s="151" t="s">
        <v>95</v>
      </c>
      <c r="D3" s="152"/>
      <c r="E3" s="153"/>
      <c r="F3" s="154"/>
      <c r="G3" s="154"/>
      <c r="H3" s="154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155"/>
      <c r="AE3" s="309" t="str">
        <f>BI実計情報!F3</f>
        <v>001</v>
      </c>
      <c r="AF3" s="310"/>
      <c r="AG3" s="310"/>
      <c r="AH3" s="310"/>
      <c r="AI3" s="310"/>
      <c r="AJ3" s="310"/>
      <c r="AK3" s="310"/>
      <c r="AL3" s="310"/>
      <c r="AM3" s="310"/>
      <c r="AN3" s="310"/>
      <c r="AO3" s="317"/>
      <c r="AP3" s="317"/>
      <c r="AQ3" s="318"/>
      <c r="AR3" s="314" t="s">
        <v>96</v>
      </c>
      <c r="AS3" s="315"/>
      <c r="AT3" s="315"/>
      <c r="AU3" s="315"/>
      <c r="AV3" s="315"/>
      <c r="AW3" s="315"/>
      <c r="AX3" s="315"/>
      <c r="AY3" s="316"/>
      <c r="AZ3" s="159"/>
      <c r="BA3" s="151"/>
      <c r="BB3" s="151"/>
      <c r="BC3" s="151"/>
      <c r="BD3" s="151"/>
      <c r="BE3" s="151"/>
      <c r="BF3" s="151"/>
      <c r="BG3" s="151"/>
      <c r="BH3" s="151"/>
      <c r="BI3" s="152"/>
      <c r="BJ3" s="293" t="s">
        <v>96</v>
      </c>
      <c r="BK3" s="296"/>
      <c r="BL3" s="296"/>
      <c r="BM3" s="296"/>
      <c r="BN3" s="296"/>
      <c r="BO3" s="296"/>
      <c r="BP3" s="296"/>
      <c r="BQ3" s="296"/>
      <c r="BR3" s="296"/>
      <c r="BS3" s="296"/>
      <c r="BT3" s="294"/>
    </row>
    <row r="4" spans="1:86" ht="15" x14ac:dyDescent="0.15">
      <c r="B4" s="150"/>
      <c r="C4" s="151"/>
      <c r="D4" s="152"/>
      <c r="E4" s="153"/>
      <c r="F4" s="154"/>
      <c r="G4" s="154"/>
      <c r="H4" s="160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155"/>
      <c r="AE4" s="276" t="s">
        <v>97</v>
      </c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8"/>
      <c r="AR4" s="276" t="s">
        <v>98</v>
      </c>
      <c r="AS4" s="277"/>
      <c r="AT4" s="277"/>
      <c r="AU4" s="277"/>
      <c r="AV4" s="277"/>
      <c r="AW4" s="277"/>
      <c r="AX4" s="277"/>
      <c r="AY4" s="161"/>
      <c r="AZ4" s="162"/>
      <c r="BA4" s="151"/>
      <c r="BB4" s="151"/>
      <c r="BC4" s="151"/>
      <c r="BD4" s="151"/>
      <c r="BE4" s="151"/>
      <c r="BF4" s="151"/>
      <c r="BG4" s="151"/>
      <c r="BH4" s="151"/>
      <c r="BI4" s="152"/>
      <c r="BJ4" s="289" t="s">
        <v>99</v>
      </c>
      <c r="BK4" s="295"/>
      <c r="BL4" s="295"/>
      <c r="BM4" s="295"/>
      <c r="BN4" s="295"/>
      <c r="BO4" s="295"/>
      <c r="BP4" s="295"/>
      <c r="BQ4" s="295"/>
      <c r="BR4" s="295"/>
      <c r="BS4" s="151"/>
      <c r="BT4" s="152"/>
    </row>
    <row r="5" spans="1:86" ht="15" customHeight="1" x14ac:dyDescent="0.15">
      <c r="B5" s="150"/>
      <c r="C5" s="151" t="s">
        <v>100</v>
      </c>
      <c r="D5" s="152"/>
      <c r="E5" s="153"/>
      <c r="F5" s="154"/>
      <c r="G5" s="154"/>
      <c r="H5" s="163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164"/>
      <c r="Y5" s="164"/>
      <c r="Z5" s="165"/>
      <c r="AA5" s="165"/>
      <c r="AB5" s="154"/>
      <c r="AC5" s="154"/>
      <c r="AD5" s="155"/>
      <c r="AE5" s="309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1"/>
      <c r="AR5" s="156"/>
      <c r="AS5" s="157"/>
      <c r="AT5" s="157"/>
      <c r="AU5" s="157"/>
      <c r="AV5" s="157"/>
      <c r="AW5" s="157"/>
      <c r="AX5" s="157"/>
      <c r="AY5" s="158"/>
      <c r="AZ5" s="162"/>
      <c r="BA5" s="151"/>
      <c r="BB5" s="151"/>
      <c r="BC5" s="151"/>
      <c r="BD5" s="151"/>
      <c r="BE5" s="151"/>
      <c r="BF5" s="151"/>
      <c r="BG5" s="151"/>
      <c r="BH5" s="151"/>
      <c r="BI5" s="152"/>
      <c r="BJ5" s="293" t="s">
        <v>96</v>
      </c>
      <c r="BK5" s="296"/>
      <c r="BL5" s="296"/>
      <c r="BM5" s="296"/>
      <c r="BN5" s="296"/>
      <c r="BO5" s="296"/>
      <c r="BP5" s="296"/>
      <c r="BQ5" s="296"/>
      <c r="BR5" s="296"/>
      <c r="BS5" s="296"/>
      <c r="BT5" s="294"/>
    </row>
    <row r="6" spans="1:86" ht="18.75" x14ac:dyDescent="0.4">
      <c r="B6" s="150"/>
      <c r="C6" s="151"/>
      <c r="D6" s="152"/>
      <c r="E6" s="153"/>
      <c r="F6" s="154"/>
      <c r="G6" s="154"/>
      <c r="H6" s="154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164"/>
      <c r="Y6" s="164"/>
      <c r="Z6" s="166"/>
      <c r="AA6" s="166"/>
      <c r="AB6" s="154"/>
      <c r="AC6" s="154"/>
      <c r="AD6" s="155"/>
      <c r="AE6" s="276" t="s">
        <v>101</v>
      </c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8"/>
      <c r="AR6" s="276" t="s">
        <v>102</v>
      </c>
      <c r="AS6" s="277"/>
      <c r="AT6" s="277"/>
      <c r="AU6" s="277"/>
      <c r="AV6" s="277"/>
      <c r="AW6" s="277"/>
      <c r="AX6" s="277"/>
      <c r="AY6" s="161"/>
      <c r="AZ6" s="162"/>
      <c r="BA6" s="151"/>
      <c r="BB6" s="151"/>
      <c r="BC6" s="151"/>
      <c r="BD6" s="151"/>
      <c r="BE6" s="151"/>
      <c r="BF6" s="151"/>
      <c r="BG6" s="151"/>
      <c r="BH6" s="151"/>
      <c r="BI6" s="152"/>
      <c r="BJ6" s="289" t="s">
        <v>103</v>
      </c>
      <c r="BK6" s="295"/>
      <c r="BL6" s="295"/>
      <c r="BM6" s="295"/>
      <c r="BN6" s="295"/>
      <c r="BO6" s="151"/>
      <c r="BP6" s="151"/>
      <c r="BQ6" s="151"/>
      <c r="BR6" s="151"/>
      <c r="BS6" s="151"/>
      <c r="BT6" s="152"/>
    </row>
    <row r="7" spans="1:86" ht="18.75" x14ac:dyDescent="0.4">
      <c r="B7" s="150"/>
      <c r="C7" s="151" t="s">
        <v>104</v>
      </c>
      <c r="D7" s="152"/>
      <c r="E7" s="153"/>
      <c r="F7" s="154"/>
      <c r="G7" s="154"/>
      <c r="H7" s="154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166"/>
      <c r="Y7" s="166"/>
      <c r="Z7" s="166"/>
      <c r="AA7" s="166"/>
      <c r="AB7" s="154"/>
      <c r="AC7" s="154"/>
      <c r="AD7" s="155"/>
      <c r="AE7" s="309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1"/>
      <c r="AR7" s="167"/>
      <c r="AS7" s="168"/>
      <c r="AT7" s="157"/>
      <c r="AU7" s="157"/>
      <c r="AV7" s="157"/>
      <c r="AW7" s="157"/>
      <c r="AX7" s="157"/>
      <c r="AY7" s="158"/>
      <c r="AZ7" s="162"/>
      <c r="BA7" s="151"/>
      <c r="BB7" s="151"/>
      <c r="BC7" s="151"/>
      <c r="BD7" s="151"/>
      <c r="BE7" s="151"/>
      <c r="BF7" s="151"/>
      <c r="BG7" s="151"/>
      <c r="BH7" s="151"/>
      <c r="BI7" s="152"/>
      <c r="BJ7" s="293" t="s">
        <v>96</v>
      </c>
      <c r="BK7" s="296"/>
      <c r="BL7" s="296"/>
      <c r="BM7" s="296"/>
      <c r="BN7" s="296"/>
      <c r="BO7" s="296"/>
      <c r="BP7" s="296"/>
      <c r="BQ7" s="296"/>
      <c r="BR7" s="296"/>
      <c r="BS7" s="296"/>
      <c r="BT7" s="294"/>
    </row>
    <row r="8" spans="1:86" ht="15" x14ac:dyDescent="0.15">
      <c r="B8" s="150"/>
      <c r="C8" s="151"/>
      <c r="D8" s="152"/>
      <c r="E8" s="153"/>
      <c r="F8" s="154"/>
      <c r="G8" s="154"/>
      <c r="H8" s="154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154"/>
      <c r="Y8" s="154"/>
      <c r="Z8" s="154"/>
      <c r="AA8" s="154"/>
      <c r="AB8" s="154"/>
      <c r="AC8" s="154"/>
      <c r="AD8" s="155"/>
      <c r="AE8" s="276" t="s">
        <v>105</v>
      </c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8"/>
      <c r="AR8" s="276" t="s">
        <v>106</v>
      </c>
      <c r="AS8" s="277"/>
      <c r="AT8" s="277"/>
      <c r="AU8" s="277"/>
      <c r="AV8" s="277"/>
      <c r="AW8" s="277"/>
      <c r="AX8" s="277"/>
      <c r="AY8" s="161"/>
      <c r="AZ8" s="162"/>
      <c r="BA8" s="151"/>
      <c r="BB8" s="151"/>
      <c r="BC8" s="151"/>
      <c r="BD8" s="151"/>
      <c r="BE8" s="151"/>
      <c r="BF8" s="151"/>
      <c r="BG8" s="151"/>
      <c r="BH8" s="151"/>
      <c r="BI8" s="152"/>
      <c r="BJ8" s="289" t="s">
        <v>107</v>
      </c>
      <c r="BK8" s="295"/>
      <c r="BL8" s="295"/>
      <c r="BM8" s="295"/>
      <c r="BN8" s="295"/>
      <c r="BO8" s="295"/>
      <c r="BP8" s="295"/>
      <c r="BQ8" s="295"/>
      <c r="BR8" s="151"/>
      <c r="BS8" s="151"/>
      <c r="BT8" s="152"/>
    </row>
    <row r="9" spans="1:86" ht="15" customHeight="1" x14ac:dyDescent="0.15">
      <c r="B9" s="169"/>
      <c r="C9" s="170"/>
      <c r="D9" s="171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54"/>
      <c r="AB9" s="154"/>
      <c r="AC9" s="154"/>
      <c r="AD9" s="155"/>
      <c r="AE9" s="302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4"/>
      <c r="AR9" s="157"/>
      <c r="AS9" s="157"/>
      <c r="AT9" s="157"/>
      <c r="AU9" s="157"/>
      <c r="AV9" s="157"/>
      <c r="AW9" s="157"/>
      <c r="AX9" s="157"/>
      <c r="AY9" s="157"/>
      <c r="AZ9" s="174"/>
      <c r="BA9" s="170"/>
      <c r="BB9" s="170"/>
      <c r="BC9" s="170"/>
      <c r="BD9" s="170"/>
      <c r="BE9" s="170"/>
      <c r="BF9" s="170"/>
      <c r="BG9" s="170"/>
      <c r="BH9" s="170"/>
      <c r="BI9" s="171"/>
      <c r="BJ9" s="293" t="s">
        <v>96</v>
      </c>
      <c r="BK9" s="296"/>
      <c r="BL9" s="296"/>
      <c r="BM9" s="296"/>
      <c r="BN9" s="296"/>
      <c r="BO9" s="296"/>
      <c r="BP9" s="296"/>
      <c r="BQ9" s="296"/>
      <c r="BR9" s="296"/>
      <c r="BS9" s="296"/>
      <c r="BT9" s="294"/>
    </row>
    <row r="10" spans="1:86" ht="15" x14ac:dyDescent="0.15">
      <c r="B10" s="298" t="s">
        <v>108</v>
      </c>
      <c r="C10" s="274"/>
      <c r="D10" s="274"/>
      <c r="E10" s="274"/>
      <c r="F10" s="275"/>
      <c r="G10" s="298" t="s">
        <v>109</v>
      </c>
      <c r="H10" s="274"/>
      <c r="I10" s="274"/>
      <c r="J10" s="274"/>
      <c r="K10" s="274"/>
      <c r="L10" s="274"/>
      <c r="M10" s="275"/>
      <c r="N10" s="298" t="s">
        <v>110</v>
      </c>
      <c r="O10" s="274"/>
      <c r="P10" s="274"/>
      <c r="Q10" s="274"/>
      <c r="R10" s="274"/>
      <c r="S10" s="274"/>
      <c r="T10" s="275"/>
      <c r="U10" s="298" t="s">
        <v>111</v>
      </c>
      <c r="V10" s="274"/>
      <c r="W10" s="274"/>
      <c r="X10" s="274"/>
      <c r="Y10" s="274"/>
      <c r="Z10" s="275"/>
      <c r="AA10" s="298" t="s">
        <v>112</v>
      </c>
      <c r="AB10" s="274"/>
      <c r="AC10" s="274"/>
      <c r="AD10" s="274"/>
      <c r="AE10" s="274"/>
      <c r="AF10" s="275"/>
      <c r="AG10" s="298" t="s">
        <v>113</v>
      </c>
      <c r="AH10" s="274"/>
      <c r="AI10" s="274"/>
      <c r="AJ10" s="274"/>
      <c r="AK10" s="274"/>
      <c r="AL10" s="274"/>
      <c r="AM10" s="274"/>
      <c r="AN10" s="275"/>
      <c r="AO10" s="305" t="s">
        <v>114</v>
      </c>
      <c r="AP10" s="306"/>
      <c r="AQ10" s="306"/>
      <c r="AR10" s="306"/>
      <c r="AS10" s="306"/>
      <c r="AT10" s="307"/>
      <c r="AU10" s="298" t="s">
        <v>105</v>
      </c>
      <c r="AV10" s="274"/>
      <c r="AW10" s="274"/>
      <c r="AX10" s="274"/>
      <c r="AY10" s="274"/>
      <c r="AZ10" s="275"/>
      <c r="BA10" s="298" t="s">
        <v>115</v>
      </c>
      <c r="BB10" s="274"/>
      <c r="BC10" s="274"/>
      <c r="BD10" s="274"/>
      <c r="BE10" s="274"/>
      <c r="BF10" s="274"/>
      <c r="BG10" s="274"/>
      <c r="BH10" s="274"/>
      <c r="BI10" s="274"/>
      <c r="BJ10" s="274"/>
      <c r="BK10" s="275"/>
      <c r="BL10" s="289" t="s">
        <v>116</v>
      </c>
      <c r="BM10" s="295"/>
      <c r="BN10" s="295"/>
      <c r="BO10" s="148"/>
      <c r="BP10" s="148"/>
      <c r="BQ10" s="148"/>
      <c r="BR10" s="148"/>
      <c r="BS10" s="148"/>
      <c r="BT10" s="149"/>
    </row>
    <row r="11" spans="1:86" ht="15" x14ac:dyDescent="0.15">
      <c r="B11" s="175"/>
      <c r="C11" s="176"/>
      <c r="D11" s="176"/>
      <c r="E11" s="176"/>
      <c r="F11" s="177"/>
      <c r="G11" s="175"/>
      <c r="H11" s="176"/>
      <c r="I11" s="176"/>
      <c r="J11" s="176"/>
      <c r="K11" s="176"/>
      <c r="L11" s="176"/>
      <c r="M11" s="177"/>
      <c r="N11" s="298" t="s">
        <v>96</v>
      </c>
      <c r="O11" s="274"/>
      <c r="P11" s="274"/>
      <c r="Q11" s="274"/>
      <c r="R11" s="274"/>
      <c r="S11" s="274"/>
      <c r="T11" s="275"/>
      <c r="AA11" s="175"/>
      <c r="AB11" s="176"/>
      <c r="AC11" s="176"/>
      <c r="AD11" s="176"/>
      <c r="AE11" s="176"/>
      <c r="AF11" s="177"/>
      <c r="AG11" s="175"/>
      <c r="AH11" s="176"/>
      <c r="AI11" s="176"/>
      <c r="AJ11" s="176"/>
      <c r="AK11" s="176"/>
      <c r="AL11" s="176"/>
      <c r="AM11" s="176"/>
      <c r="AN11" s="177"/>
      <c r="AO11" s="175"/>
      <c r="AP11" s="176"/>
      <c r="AQ11" s="176"/>
      <c r="AR11" s="176"/>
      <c r="AS11" s="176"/>
      <c r="AT11" s="177"/>
      <c r="AU11" s="175"/>
      <c r="AV11" s="176"/>
      <c r="AW11" s="176"/>
      <c r="AX11" s="176"/>
      <c r="AY11" s="176"/>
      <c r="AZ11" s="178"/>
      <c r="BA11" s="298" t="s">
        <v>117</v>
      </c>
      <c r="BB11" s="274"/>
      <c r="BC11" s="274"/>
      <c r="BD11" s="274"/>
      <c r="BE11" s="274"/>
      <c r="BF11" s="274"/>
      <c r="BG11" s="274"/>
      <c r="BH11" s="274"/>
      <c r="BI11" s="274"/>
      <c r="BJ11" s="274"/>
      <c r="BK11" s="275"/>
      <c r="BL11" s="169"/>
      <c r="BM11" s="170"/>
      <c r="BN11" s="170"/>
      <c r="BO11" s="170"/>
      <c r="BP11" s="170"/>
      <c r="BQ11" s="170"/>
      <c r="BR11" s="170"/>
      <c r="BS11" s="170"/>
      <c r="BT11" s="171"/>
    </row>
    <row r="12" spans="1:86" ht="15" x14ac:dyDescent="0.15">
      <c r="B12" s="289" t="s">
        <v>118</v>
      </c>
      <c r="C12" s="290"/>
      <c r="D12" s="289" t="s">
        <v>119</v>
      </c>
      <c r="E12" s="295"/>
      <c r="F12" s="295"/>
      <c r="G12" s="295"/>
      <c r="H12" s="295"/>
      <c r="I12" s="295"/>
      <c r="J12" s="295"/>
      <c r="K12" s="295"/>
      <c r="L12" s="295"/>
      <c r="M12" s="290"/>
      <c r="N12" s="289" t="s">
        <v>120</v>
      </c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0"/>
      <c r="AA12" s="289" t="s">
        <v>121</v>
      </c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0"/>
      <c r="AN12" s="289" t="s">
        <v>122</v>
      </c>
      <c r="AO12" s="295"/>
      <c r="AP12" s="295"/>
      <c r="AQ12" s="290"/>
      <c r="AR12" s="289" t="s">
        <v>4</v>
      </c>
      <c r="AS12" s="295"/>
      <c r="AT12" s="295"/>
      <c r="AU12" s="290"/>
      <c r="AV12" s="289" t="s">
        <v>5</v>
      </c>
      <c r="AW12" s="295"/>
      <c r="AX12" s="290"/>
      <c r="AY12" s="289" t="s">
        <v>6</v>
      </c>
      <c r="AZ12" s="295"/>
      <c r="BA12" s="290"/>
      <c r="BB12" s="289" t="s">
        <v>7</v>
      </c>
      <c r="BC12" s="295"/>
      <c r="BD12" s="295"/>
      <c r="BE12" s="295"/>
      <c r="BF12" s="295"/>
      <c r="BG12" s="295"/>
      <c r="BH12" s="290"/>
      <c r="BI12" s="289" t="s">
        <v>123</v>
      </c>
      <c r="BJ12" s="295"/>
      <c r="BK12" s="295"/>
      <c r="BL12" s="295"/>
      <c r="BM12" s="295"/>
      <c r="BN12" s="290"/>
      <c r="BO12" s="289" t="s">
        <v>124</v>
      </c>
      <c r="BP12" s="295"/>
      <c r="BQ12" s="295"/>
      <c r="BR12" s="295"/>
      <c r="BS12" s="295"/>
      <c r="BT12" s="290"/>
      <c r="BU12" s="297"/>
    </row>
    <row r="13" spans="1:86" ht="15" x14ac:dyDescent="0.15">
      <c r="B13" s="293"/>
      <c r="C13" s="294"/>
      <c r="D13" s="293"/>
      <c r="E13" s="296"/>
      <c r="F13" s="296"/>
      <c r="G13" s="296"/>
      <c r="H13" s="296"/>
      <c r="I13" s="296"/>
      <c r="J13" s="296"/>
      <c r="K13" s="296"/>
      <c r="L13" s="296"/>
      <c r="M13" s="294"/>
      <c r="N13" s="293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4"/>
      <c r="AA13" s="299" t="s">
        <v>125</v>
      </c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1"/>
      <c r="AN13" s="293"/>
      <c r="AO13" s="296"/>
      <c r="AP13" s="296"/>
      <c r="AQ13" s="294"/>
      <c r="AR13" s="293"/>
      <c r="AS13" s="296"/>
      <c r="AT13" s="296"/>
      <c r="AU13" s="294"/>
      <c r="AV13" s="293"/>
      <c r="AW13" s="296"/>
      <c r="AX13" s="294"/>
      <c r="AY13" s="293"/>
      <c r="AZ13" s="296"/>
      <c r="BA13" s="294"/>
      <c r="BB13" s="293"/>
      <c r="BC13" s="296"/>
      <c r="BD13" s="296"/>
      <c r="BE13" s="296"/>
      <c r="BF13" s="296"/>
      <c r="BG13" s="296"/>
      <c r="BH13" s="294"/>
      <c r="BI13" s="293"/>
      <c r="BJ13" s="296"/>
      <c r="BK13" s="296"/>
      <c r="BL13" s="296"/>
      <c r="BM13" s="296"/>
      <c r="BN13" s="294"/>
      <c r="BO13" s="293"/>
      <c r="BP13" s="296"/>
      <c r="BQ13" s="296"/>
      <c r="BR13" s="296"/>
      <c r="BS13" s="296"/>
      <c r="BT13" s="294"/>
      <c r="BU13" s="297"/>
    </row>
    <row r="14" spans="1:86" ht="26.25" customHeight="1" x14ac:dyDescent="0.15">
      <c r="B14" s="266"/>
      <c r="C14" s="267"/>
      <c r="D14" s="256"/>
      <c r="E14" s="257"/>
      <c r="F14" s="257"/>
      <c r="G14" s="257"/>
      <c r="H14" s="257"/>
      <c r="I14" s="257"/>
      <c r="J14" s="257"/>
      <c r="K14" s="257"/>
      <c r="L14" s="257"/>
      <c r="M14" s="258"/>
      <c r="N14" s="325" t="str">
        <f>BI実計情報!AK3</f>
        <v>樹脂パレット</v>
      </c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1" t="s">
        <v>41</v>
      </c>
      <c r="AB14" s="321"/>
      <c r="AC14" s="321"/>
      <c r="AD14" s="321">
        <f>SUM(BI実計情報!AT3:AT503)-1</f>
        <v>100</v>
      </c>
      <c r="AE14" s="321"/>
      <c r="AF14" s="321"/>
      <c r="AG14" s="321"/>
      <c r="AH14" s="321" t="s">
        <v>151</v>
      </c>
      <c r="AI14" s="321"/>
      <c r="AJ14" s="321"/>
      <c r="AK14" s="321"/>
      <c r="AL14" s="321"/>
      <c r="AM14" s="321"/>
      <c r="AN14" s="321"/>
      <c r="AO14" s="321"/>
      <c r="AP14" s="321"/>
      <c r="AQ14" s="321"/>
      <c r="AR14" s="265"/>
      <c r="AS14" s="263"/>
      <c r="AT14" s="263"/>
      <c r="AU14" s="264"/>
      <c r="AV14" s="262"/>
      <c r="AW14" s="263"/>
      <c r="AX14" s="264"/>
      <c r="AY14" s="250"/>
      <c r="AZ14" s="251"/>
      <c r="BA14" s="252"/>
      <c r="BB14" s="253">
        <f>AV14*AY14</f>
        <v>0</v>
      </c>
      <c r="BC14" s="254"/>
      <c r="BD14" s="254"/>
      <c r="BE14" s="254"/>
      <c r="BF14" s="254"/>
      <c r="BG14" s="254"/>
      <c r="BH14" s="255"/>
      <c r="BI14" s="256"/>
      <c r="BJ14" s="257"/>
      <c r="BK14" s="257"/>
      <c r="BL14" s="257"/>
      <c r="BM14" s="257"/>
      <c r="BN14" s="258"/>
      <c r="BO14" s="256"/>
      <c r="BP14" s="257"/>
      <c r="BQ14" s="257"/>
      <c r="BR14" s="257"/>
      <c r="BS14" s="257"/>
      <c r="BT14" s="258"/>
      <c r="BV14" s="247" t="s">
        <v>40</v>
      </c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9"/>
    </row>
    <row r="15" spans="1:86" ht="26.25" customHeight="1" x14ac:dyDescent="0.15">
      <c r="B15" s="266"/>
      <c r="C15" s="267"/>
      <c r="D15" s="256"/>
      <c r="E15" s="257"/>
      <c r="F15" s="257"/>
      <c r="G15" s="257"/>
      <c r="H15" s="257"/>
      <c r="I15" s="257"/>
      <c r="J15" s="257"/>
      <c r="K15" s="257"/>
      <c r="L15" s="257"/>
      <c r="M15" s="258"/>
      <c r="N15" s="268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70"/>
      <c r="AA15" s="322" t="s">
        <v>40</v>
      </c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4"/>
      <c r="AN15" s="256"/>
      <c r="AO15" s="257"/>
      <c r="AP15" s="257"/>
      <c r="AQ15" s="258"/>
      <c r="AR15" s="265"/>
      <c r="AS15" s="263"/>
      <c r="AT15" s="263"/>
      <c r="AU15" s="264"/>
      <c r="AV15" s="262"/>
      <c r="AW15" s="263"/>
      <c r="AX15" s="264"/>
      <c r="AY15" s="250"/>
      <c r="AZ15" s="251"/>
      <c r="BA15" s="252"/>
      <c r="BB15" s="253">
        <f t="shared" ref="BB15:BB25" si="0">AV15*AY15</f>
        <v>0</v>
      </c>
      <c r="BC15" s="254"/>
      <c r="BD15" s="254"/>
      <c r="BE15" s="254"/>
      <c r="BF15" s="254"/>
      <c r="BG15" s="254"/>
      <c r="BH15" s="255"/>
      <c r="BI15" s="256"/>
      <c r="BJ15" s="257"/>
      <c r="BK15" s="257"/>
      <c r="BL15" s="257"/>
      <c r="BM15" s="257"/>
      <c r="BN15" s="258"/>
      <c r="BO15" s="256"/>
      <c r="BP15" s="257"/>
      <c r="BQ15" s="257"/>
      <c r="BR15" s="257"/>
      <c r="BS15" s="257"/>
      <c r="BT15" s="258"/>
    </row>
    <row r="16" spans="1:86" ht="26.25" customHeight="1" x14ac:dyDescent="0.15">
      <c r="B16" s="266"/>
      <c r="C16" s="267"/>
      <c r="D16" s="256"/>
      <c r="E16" s="257"/>
      <c r="F16" s="257"/>
      <c r="G16" s="257"/>
      <c r="H16" s="257"/>
      <c r="I16" s="257"/>
      <c r="J16" s="257"/>
      <c r="K16" s="257"/>
      <c r="L16" s="257"/>
      <c r="M16" s="258"/>
      <c r="N16" s="268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70"/>
      <c r="AA16" s="271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3"/>
      <c r="AN16" s="256"/>
      <c r="AO16" s="257"/>
      <c r="AP16" s="257"/>
      <c r="AQ16" s="258"/>
      <c r="AR16" s="265"/>
      <c r="AS16" s="263"/>
      <c r="AT16" s="263"/>
      <c r="AU16" s="264"/>
      <c r="AV16" s="262"/>
      <c r="AW16" s="263"/>
      <c r="AX16" s="264"/>
      <c r="AY16" s="250"/>
      <c r="AZ16" s="251"/>
      <c r="BA16" s="252"/>
      <c r="BB16" s="253">
        <f t="shared" si="0"/>
        <v>0</v>
      </c>
      <c r="BC16" s="254"/>
      <c r="BD16" s="254"/>
      <c r="BE16" s="254"/>
      <c r="BF16" s="254"/>
      <c r="BG16" s="254"/>
      <c r="BH16" s="255"/>
      <c r="BI16" s="259"/>
      <c r="BJ16" s="260"/>
      <c r="BK16" s="260"/>
      <c r="BL16" s="260"/>
      <c r="BM16" s="260"/>
      <c r="BN16" s="261"/>
      <c r="BO16" s="256"/>
      <c r="BP16" s="257"/>
      <c r="BQ16" s="257"/>
      <c r="BR16" s="257"/>
      <c r="BS16" s="257"/>
      <c r="BT16" s="258"/>
    </row>
    <row r="17" spans="2:72" ht="26.25" customHeight="1" x14ac:dyDescent="0.15">
      <c r="B17" s="266"/>
      <c r="C17" s="267"/>
      <c r="D17" s="256"/>
      <c r="E17" s="257"/>
      <c r="F17" s="257"/>
      <c r="G17" s="257"/>
      <c r="H17" s="257"/>
      <c r="I17" s="257"/>
      <c r="J17" s="257"/>
      <c r="K17" s="257"/>
      <c r="L17" s="257"/>
      <c r="M17" s="258"/>
      <c r="N17" s="268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70"/>
      <c r="AA17" s="271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3"/>
      <c r="AN17" s="256"/>
      <c r="AO17" s="257"/>
      <c r="AP17" s="257"/>
      <c r="AQ17" s="258"/>
      <c r="AR17" s="265"/>
      <c r="AS17" s="263"/>
      <c r="AT17" s="263"/>
      <c r="AU17" s="264"/>
      <c r="AV17" s="262"/>
      <c r="AW17" s="263"/>
      <c r="AX17" s="264"/>
      <c r="AY17" s="250"/>
      <c r="AZ17" s="251"/>
      <c r="BA17" s="252"/>
      <c r="BB17" s="253">
        <f t="shared" si="0"/>
        <v>0</v>
      </c>
      <c r="BC17" s="254"/>
      <c r="BD17" s="254"/>
      <c r="BE17" s="254"/>
      <c r="BF17" s="254"/>
      <c r="BG17" s="254"/>
      <c r="BH17" s="255"/>
      <c r="BI17" s="256"/>
      <c r="BJ17" s="257"/>
      <c r="BK17" s="257"/>
      <c r="BL17" s="257"/>
      <c r="BM17" s="257"/>
      <c r="BN17" s="258"/>
      <c r="BO17" s="256"/>
      <c r="BP17" s="257"/>
      <c r="BQ17" s="257"/>
      <c r="BR17" s="257"/>
      <c r="BS17" s="257"/>
      <c r="BT17" s="258"/>
    </row>
    <row r="18" spans="2:72" ht="26.25" customHeight="1" x14ac:dyDescent="0.15">
      <c r="B18" s="266"/>
      <c r="C18" s="267"/>
      <c r="D18" s="256"/>
      <c r="E18" s="257"/>
      <c r="F18" s="257"/>
      <c r="G18" s="257"/>
      <c r="H18" s="257"/>
      <c r="I18" s="257"/>
      <c r="J18" s="257"/>
      <c r="K18" s="257"/>
      <c r="L18" s="257"/>
      <c r="M18" s="258"/>
      <c r="N18" s="268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70"/>
      <c r="AA18" s="271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3"/>
      <c r="AN18" s="256"/>
      <c r="AO18" s="257"/>
      <c r="AP18" s="257"/>
      <c r="AQ18" s="258"/>
      <c r="AR18" s="265"/>
      <c r="AS18" s="263"/>
      <c r="AT18" s="263"/>
      <c r="AU18" s="264"/>
      <c r="AV18" s="262"/>
      <c r="AW18" s="263"/>
      <c r="AX18" s="264"/>
      <c r="AY18" s="250"/>
      <c r="AZ18" s="251"/>
      <c r="BA18" s="252"/>
      <c r="BB18" s="253">
        <f t="shared" si="0"/>
        <v>0</v>
      </c>
      <c r="BC18" s="254"/>
      <c r="BD18" s="254"/>
      <c r="BE18" s="254"/>
      <c r="BF18" s="254"/>
      <c r="BG18" s="254"/>
      <c r="BH18" s="255"/>
      <c r="BI18" s="256"/>
      <c r="BJ18" s="257"/>
      <c r="BK18" s="257"/>
      <c r="BL18" s="257"/>
      <c r="BM18" s="257"/>
      <c r="BN18" s="258"/>
      <c r="BO18" s="256"/>
      <c r="BP18" s="257"/>
      <c r="BQ18" s="257"/>
      <c r="BR18" s="257"/>
      <c r="BS18" s="257"/>
      <c r="BT18" s="258"/>
    </row>
    <row r="19" spans="2:72" ht="26.25" customHeight="1" x14ac:dyDescent="0.15">
      <c r="B19" s="266"/>
      <c r="C19" s="267"/>
      <c r="D19" s="256"/>
      <c r="E19" s="257"/>
      <c r="F19" s="257"/>
      <c r="G19" s="257"/>
      <c r="H19" s="257"/>
      <c r="I19" s="257"/>
      <c r="J19" s="257"/>
      <c r="K19" s="257"/>
      <c r="L19" s="257"/>
      <c r="M19" s="258"/>
      <c r="N19" s="268" t="str">
        <f>BI実計情報!AG8</f>
        <v/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70"/>
      <c r="AA19" s="271" t="str">
        <f>BI実計情報!AH8</f>
        <v/>
      </c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3"/>
      <c r="AN19" s="256"/>
      <c r="AO19" s="257"/>
      <c r="AP19" s="257"/>
      <c r="AQ19" s="258"/>
      <c r="AR19" s="265"/>
      <c r="AS19" s="263"/>
      <c r="AT19" s="263"/>
      <c r="AU19" s="264"/>
      <c r="AV19" s="262"/>
      <c r="AW19" s="263"/>
      <c r="AX19" s="264"/>
      <c r="AY19" s="250"/>
      <c r="AZ19" s="251"/>
      <c r="BA19" s="252"/>
      <c r="BB19" s="253">
        <f t="shared" si="0"/>
        <v>0</v>
      </c>
      <c r="BC19" s="254"/>
      <c r="BD19" s="254"/>
      <c r="BE19" s="254"/>
      <c r="BF19" s="254"/>
      <c r="BG19" s="254"/>
      <c r="BH19" s="255"/>
      <c r="BI19" s="259"/>
      <c r="BJ19" s="260"/>
      <c r="BK19" s="260"/>
      <c r="BL19" s="260"/>
      <c r="BM19" s="260"/>
      <c r="BN19" s="261"/>
      <c r="BO19" s="256"/>
      <c r="BP19" s="257"/>
      <c r="BQ19" s="257"/>
      <c r="BR19" s="257"/>
      <c r="BS19" s="257"/>
      <c r="BT19" s="258"/>
    </row>
    <row r="20" spans="2:72" ht="26.25" customHeight="1" x14ac:dyDescent="0.15">
      <c r="B20" s="266"/>
      <c r="C20" s="267"/>
      <c r="D20" s="256"/>
      <c r="E20" s="257"/>
      <c r="F20" s="257"/>
      <c r="G20" s="257"/>
      <c r="H20" s="257"/>
      <c r="I20" s="257"/>
      <c r="J20" s="257"/>
      <c r="K20" s="257"/>
      <c r="L20" s="257"/>
      <c r="M20" s="258"/>
      <c r="N20" s="268" t="str">
        <f>BI実計情報!AG9</f>
        <v/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70"/>
      <c r="AA20" s="271" t="str">
        <f>BI実計情報!AH9</f>
        <v/>
      </c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3"/>
      <c r="AN20" s="256"/>
      <c r="AO20" s="257"/>
      <c r="AP20" s="257"/>
      <c r="AQ20" s="258"/>
      <c r="AR20" s="265"/>
      <c r="AS20" s="263"/>
      <c r="AT20" s="263"/>
      <c r="AU20" s="264"/>
      <c r="AV20" s="262"/>
      <c r="AW20" s="263"/>
      <c r="AX20" s="264"/>
      <c r="AY20" s="250"/>
      <c r="AZ20" s="251"/>
      <c r="BA20" s="252"/>
      <c r="BB20" s="253">
        <f t="shared" si="0"/>
        <v>0</v>
      </c>
      <c r="BC20" s="254"/>
      <c r="BD20" s="254"/>
      <c r="BE20" s="254"/>
      <c r="BF20" s="254"/>
      <c r="BG20" s="254"/>
      <c r="BH20" s="255"/>
      <c r="BI20" s="259"/>
      <c r="BJ20" s="260"/>
      <c r="BK20" s="260"/>
      <c r="BL20" s="260"/>
      <c r="BM20" s="260"/>
      <c r="BN20" s="261"/>
      <c r="BO20" s="256"/>
      <c r="BP20" s="257"/>
      <c r="BQ20" s="257"/>
      <c r="BR20" s="257"/>
      <c r="BS20" s="257"/>
      <c r="BT20" s="258"/>
    </row>
    <row r="21" spans="2:72" ht="26.25" customHeight="1" x14ac:dyDescent="0.15">
      <c r="B21" s="266"/>
      <c r="C21" s="267"/>
      <c r="D21" s="256"/>
      <c r="E21" s="257"/>
      <c r="F21" s="257"/>
      <c r="G21" s="257"/>
      <c r="H21" s="257"/>
      <c r="I21" s="257"/>
      <c r="J21" s="257"/>
      <c r="K21" s="257"/>
      <c r="L21" s="257"/>
      <c r="M21" s="258"/>
      <c r="N21" s="268" t="str">
        <f>BI実計情報!AG10</f>
        <v/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70"/>
      <c r="AA21" s="271" t="str">
        <f>BI実計情報!AH10</f>
        <v/>
      </c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3"/>
      <c r="AN21" s="256"/>
      <c r="AO21" s="257"/>
      <c r="AP21" s="257"/>
      <c r="AQ21" s="258"/>
      <c r="AR21" s="265"/>
      <c r="AS21" s="263"/>
      <c r="AT21" s="263"/>
      <c r="AU21" s="264"/>
      <c r="AV21" s="262"/>
      <c r="AW21" s="263"/>
      <c r="AX21" s="264"/>
      <c r="AY21" s="250"/>
      <c r="AZ21" s="251"/>
      <c r="BA21" s="252"/>
      <c r="BB21" s="253">
        <f t="shared" si="0"/>
        <v>0</v>
      </c>
      <c r="BC21" s="254"/>
      <c r="BD21" s="254"/>
      <c r="BE21" s="254"/>
      <c r="BF21" s="254"/>
      <c r="BG21" s="254"/>
      <c r="BH21" s="255"/>
      <c r="BI21" s="256"/>
      <c r="BJ21" s="257"/>
      <c r="BK21" s="257"/>
      <c r="BL21" s="257"/>
      <c r="BM21" s="257"/>
      <c r="BN21" s="258"/>
      <c r="BO21" s="256"/>
      <c r="BP21" s="257"/>
      <c r="BQ21" s="257"/>
      <c r="BR21" s="257"/>
      <c r="BS21" s="257"/>
      <c r="BT21" s="258"/>
    </row>
    <row r="22" spans="2:72" ht="26.25" customHeight="1" x14ac:dyDescent="0.15">
      <c r="B22" s="266"/>
      <c r="C22" s="267"/>
      <c r="D22" s="256"/>
      <c r="E22" s="257"/>
      <c r="F22" s="257"/>
      <c r="G22" s="257"/>
      <c r="H22" s="257"/>
      <c r="I22" s="257"/>
      <c r="J22" s="257"/>
      <c r="K22" s="257"/>
      <c r="L22" s="257"/>
      <c r="M22" s="258"/>
      <c r="N22" s="268" t="str">
        <f>BI実計情報!AG11</f>
        <v/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70"/>
      <c r="AA22" s="271" t="str">
        <f>BI実計情報!AH11</f>
        <v/>
      </c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3"/>
      <c r="AN22" s="256"/>
      <c r="AO22" s="257"/>
      <c r="AP22" s="257"/>
      <c r="AQ22" s="258"/>
      <c r="AR22" s="265"/>
      <c r="AS22" s="263"/>
      <c r="AT22" s="263"/>
      <c r="AU22" s="264"/>
      <c r="AV22" s="262"/>
      <c r="AW22" s="263"/>
      <c r="AX22" s="264"/>
      <c r="AY22" s="250"/>
      <c r="AZ22" s="251"/>
      <c r="BA22" s="252"/>
      <c r="BB22" s="253">
        <f t="shared" si="0"/>
        <v>0</v>
      </c>
      <c r="BC22" s="254"/>
      <c r="BD22" s="254"/>
      <c r="BE22" s="254"/>
      <c r="BF22" s="254"/>
      <c r="BG22" s="254"/>
      <c r="BH22" s="255"/>
      <c r="BI22" s="256"/>
      <c r="BJ22" s="257"/>
      <c r="BK22" s="257"/>
      <c r="BL22" s="257"/>
      <c r="BM22" s="257"/>
      <c r="BN22" s="258"/>
      <c r="BO22" s="256"/>
      <c r="BP22" s="257"/>
      <c r="BQ22" s="257"/>
      <c r="BR22" s="257"/>
      <c r="BS22" s="257"/>
      <c r="BT22" s="258"/>
    </row>
    <row r="23" spans="2:72" ht="26.25" customHeight="1" x14ac:dyDescent="0.15">
      <c r="B23" s="266"/>
      <c r="C23" s="267"/>
      <c r="D23" s="256"/>
      <c r="E23" s="257"/>
      <c r="F23" s="257"/>
      <c r="G23" s="257"/>
      <c r="H23" s="257"/>
      <c r="I23" s="257"/>
      <c r="J23" s="257"/>
      <c r="K23" s="257"/>
      <c r="L23" s="257"/>
      <c r="M23" s="258"/>
      <c r="N23" s="268" t="str">
        <f>BI実計情報!AG12</f>
        <v/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70"/>
      <c r="AA23" s="271" t="str">
        <f>BI実計情報!AH12</f>
        <v/>
      </c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3"/>
      <c r="AN23" s="256"/>
      <c r="AO23" s="257"/>
      <c r="AP23" s="257"/>
      <c r="AQ23" s="258"/>
      <c r="AR23" s="265"/>
      <c r="AS23" s="263"/>
      <c r="AT23" s="263"/>
      <c r="AU23" s="264"/>
      <c r="AV23" s="262"/>
      <c r="AW23" s="263"/>
      <c r="AX23" s="264"/>
      <c r="AY23" s="250"/>
      <c r="AZ23" s="251"/>
      <c r="BA23" s="252"/>
      <c r="BB23" s="253">
        <f t="shared" si="0"/>
        <v>0</v>
      </c>
      <c r="BC23" s="254"/>
      <c r="BD23" s="254"/>
      <c r="BE23" s="254"/>
      <c r="BF23" s="254"/>
      <c r="BG23" s="254"/>
      <c r="BH23" s="255"/>
      <c r="BI23" s="259"/>
      <c r="BJ23" s="260"/>
      <c r="BK23" s="260"/>
      <c r="BL23" s="260"/>
      <c r="BM23" s="260"/>
      <c r="BN23" s="261"/>
      <c r="BO23" s="256"/>
      <c r="BP23" s="257"/>
      <c r="BQ23" s="257"/>
      <c r="BR23" s="257"/>
      <c r="BS23" s="257"/>
      <c r="BT23" s="258"/>
    </row>
    <row r="24" spans="2:72" ht="26.25" customHeight="1" x14ac:dyDescent="0.15">
      <c r="B24" s="266"/>
      <c r="C24" s="267"/>
      <c r="D24" s="256"/>
      <c r="E24" s="257"/>
      <c r="F24" s="257"/>
      <c r="G24" s="257"/>
      <c r="H24" s="257"/>
      <c r="I24" s="257"/>
      <c r="J24" s="257"/>
      <c r="K24" s="257"/>
      <c r="L24" s="257"/>
      <c r="M24" s="258"/>
      <c r="N24" s="268" t="str">
        <f>BI実計情報!AG13</f>
        <v/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70"/>
      <c r="AA24" s="271" t="str">
        <f>BI実計情報!AH13</f>
        <v/>
      </c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3"/>
      <c r="AN24" s="256"/>
      <c r="AO24" s="257"/>
      <c r="AP24" s="257"/>
      <c r="AQ24" s="258"/>
      <c r="AR24" s="265"/>
      <c r="AS24" s="263"/>
      <c r="AT24" s="263"/>
      <c r="AU24" s="264"/>
      <c r="AV24" s="262"/>
      <c r="AW24" s="263"/>
      <c r="AX24" s="264"/>
      <c r="AY24" s="250"/>
      <c r="AZ24" s="251"/>
      <c r="BA24" s="252"/>
      <c r="BB24" s="253">
        <f t="shared" si="0"/>
        <v>0</v>
      </c>
      <c r="BC24" s="254"/>
      <c r="BD24" s="254"/>
      <c r="BE24" s="254"/>
      <c r="BF24" s="254"/>
      <c r="BG24" s="254"/>
      <c r="BH24" s="255"/>
      <c r="BI24" s="256"/>
      <c r="BJ24" s="257"/>
      <c r="BK24" s="257"/>
      <c r="BL24" s="257"/>
      <c r="BM24" s="257"/>
      <c r="BN24" s="258"/>
      <c r="BO24" s="256"/>
      <c r="BP24" s="257"/>
      <c r="BQ24" s="257"/>
      <c r="BR24" s="257"/>
      <c r="BS24" s="257"/>
      <c r="BT24" s="258"/>
    </row>
    <row r="25" spans="2:72" ht="26.25" customHeight="1" x14ac:dyDescent="0.15">
      <c r="B25" s="266"/>
      <c r="C25" s="267"/>
      <c r="D25" s="256"/>
      <c r="E25" s="257"/>
      <c r="F25" s="257"/>
      <c r="G25" s="257"/>
      <c r="H25" s="257"/>
      <c r="I25" s="257"/>
      <c r="J25" s="257"/>
      <c r="K25" s="257"/>
      <c r="L25" s="257"/>
      <c r="M25" s="258"/>
      <c r="N25" s="268" t="str">
        <f>BI実計情報!AG14</f>
        <v/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70"/>
      <c r="AA25" s="271" t="str">
        <f>BI実計情報!AH14</f>
        <v/>
      </c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3"/>
      <c r="AN25" s="256"/>
      <c r="AO25" s="257"/>
      <c r="AP25" s="257"/>
      <c r="AQ25" s="258"/>
      <c r="AR25" s="265"/>
      <c r="AS25" s="263"/>
      <c r="AT25" s="263"/>
      <c r="AU25" s="264"/>
      <c r="AV25" s="262"/>
      <c r="AW25" s="263"/>
      <c r="AX25" s="264"/>
      <c r="AY25" s="250"/>
      <c r="AZ25" s="251"/>
      <c r="BA25" s="252"/>
      <c r="BB25" s="253">
        <f t="shared" si="0"/>
        <v>0</v>
      </c>
      <c r="BC25" s="254"/>
      <c r="BD25" s="254"/>
      <c r="BE25" s="254"/>
      <c r="BF25" s="254"/>
      <c r="BG25" s="254"/>
      <c r="BH25" s="255"/>
      <c r="BI25" s="256"/>
      <c r="BJ25" s="257"/>
      <c r="BK25" s="257"/>
      <c r="BL25" s="257"/>
      <c r="BM25" s="257"/>
      <c r="BN25" s="258"/>
      <c r="BO25" s="256"/>
      <c r="BP25" s="257"/>
      <c r="BQ25" s="257"/>
      <c r="BR25" s="257"/>
      <c r="BS25" s="257"/>
      <c r="BT25" s="258"/>
    </row>
    <row r="26" spans="2:72" ht="23.25" customHeight="1" x14ac:dyDescent="0.15">
      <c r="B26" s="179"/>
      <c r="C26" s="276" t="s">
        <v>126</v>
      </c>
      <c r="D26" s="277"/>
      <c r="E26" s="277"/>
      <c r="F26" s="277"/>
      <c r="G26" s="277"/>
      <c r="H26" s="277"/>
      <c r="I26" s="277"/>
      <c r="J26" s="277"/>
      <c r="K26" s="277"/>
      <c r="L26" s="278"/>
      <c r="M26" s="276" t="s">
        <v>127</v>
      </c>
      <c r="N26" s="277"/>
      <c r="O26" s="277"/>
      <c r="P26" s="277"/>
      <c r="Q26" s="277"/>
      <c r="R26" s="277"/>
      <c r="S26" s="277"/>
      <c r="T26" s="277"/>
      <c r="U26" s="277"/>
      <c r="V26" s="277"/>
      <c r="W26" s="278"/>
      <c r="X26" s="276" t="s">
        <v>128</v>
      </c>
      <c r="Y26" s="277"/>
      <c r="Z26" s="277"/>
      <c r="AA26" s="277"/>
      <c r="AB26" s="277"/>
      <c r="AC26" s="277"/>
      <c r="AD26" s="277"/>
      <c r="AE26" s="277"/>
      <c r="AF26" s="277"/>
      <c r="AG26" s="278"/>
      <c r="AH26" s="276" t="s">
        <v>129</v>
      </c>
      <c r="AI26" s="277"/>
      <c r="AJ26" s="277"/>
      <c r="AK26" s="277"/>
      <c r="AL26" s="277"/>
      <c r="AM26" s="277"/>
      <c r="AN26" s="277"/>
      <c r="AO26" s="277"/>
      <c r="AP26" s="278"/>
      <c r="AQ26" s="289" t="s">
        <v>130</v>
      </c>
      <c r="AR26" s="290"/>
      <c r="AS26" s="180"/>
      <c r="AT26" s="286" t="s">
        <v>131</v>
      </c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151"/>
      <c r="BS26" s="151"/>
      <c r="BT26" s="152"/>
    </row>
    <row r="27" spans="2:72" ht="23.25" customHeight="1" x14ac:dyDescent="0.15">
      <c r="B27" s="181" t="s">
        <v>132</v>
      </c>
      <c r="C27" s="282"/>
      <c r="D27" s="283"/>
      <c r="E27" s="283"/>
      <c r="F27" s="283"/>
      <c r="G27" s="283"/>
      <c r="H27" s="283"/>
      <c r="I27" s="283"/>
      <c r="J27" s="283"/>
      <c r="K27" s="283"/>
      <c r="L27" s="284"/>
      <c r="M27" s="282"/>
      <c r="N27" s="283"/>
      <c r="O27" s="283"/>
      <c r="P27" s="283"/>
      <c r="Q27" s="283"/>
      <c r="R27" s="283"/>
      <c r="S27" s="283"/>
      <c r="T27" s="283"/>
      <c r="U27" s="283"/>
      <c r="V27" s="283"/>
      <c r="W27" s="284"/>
      <c r="X27" s="282"/>
      <c r="Y27" s="283"/>
      <c r="Z27" s="283"/>
      <c r="AA27" s="283"/>
      <c r="AB27" s="283"/>
      <c r="AC27" s="283"/>
      <c r="AD27" s="283"/>
      <c r="AE27" s="283"/>
      <c r="AF27" s="283"/>
      <c r="AG27" s="284"/>
      <c r="AH27" s="282"/>
      <c r="AI27" s="283"/>
      <c r="AJ27" s="283"/>
      <c r="AK27" s="283"/>
      <c r="AL27" s="283"/>
      <c r="AM27" s="283"/>
      <c r="AN27" s="283"/>
      <c r="AO27" s="283"/>
      <c r="AP27" s="284"/>
      <c r="AQ27" s="291"/>
      <c r="AR27" s="292"/>
      <c r="AS27" s="182"/>
      <c r="AT27" s="288" t="s">
        <v>133</v>
      </c>
      <c r="AU27" s="288"/>
      <c r="AV27" s="288"/>
      <c r="AW27" s="288"/>
      <c r="AX27" s="288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2"/>
    </row>
    <row r="28" spans="2:72" ht="23.25" customHeight="1" x14ac:dyDescent="0.15">
      <c r="B28" s="181"/>
      <c r="C28" s="276" t="s">
        <v>134</v>
      </c>
      <c r="D28" s="277"/>
      <c r="E28" s="277"/>
      <c r="F28" s="277"/>
      <c r="G28" s="277"/>
      <c r="H28" s="277"/>
      <c r="I28" s="277"/>
      <c r="J28" s="277"/>
      <c r="K28" s="277"/>
      <c r="L28" s="278"/>
      <c r="M28" s="276" t="s">
        <v>135</v>
      </c>
      <c r="N28" s="277"/>
      <c r="O28" s="277"/>
      <c r="P28" s="277"/>
      <c r="Q28" s="277"/>
      <c r="R28" s="277"/>
      <c r="S28" s="277"/>
      <c r="T28" s="277"/>
      <c r="U28" s="277"/>
      <c r="V28" s="277"/>
      <c r="W28" s="278"/>
      <c r="X28" s="276" t="s">
        <v>136</v>
      </c>
      <c r="Y28" s="277"/>
      <c r="Z28" s="277"/>
      <c r="AA28" s="277"/>
      <c r="AB28" s="277"/>
      <c r="AC28" s="277"/>
      <c r="AD28" s="277"/>
      <c r="AE28" s="277"/>
      <c r="AF28" s="277"/>
      <c r="AG28" s="278"/>
      <c r="AH28" s="276" t="s">
        <v>137</v>
      </c>
      <c r="AI28" s="277"/>
      <c r="AJ28" s="277"/>
      <c r="AK28" s="277"/>
      <c r="AL28" s="277"/>
      <c r="AM28" s="277"/>
      <c r="AN28" s="277"/>
      <c r="AO28" s="277"/>
      <c r="AP28" s="278"/>
      <c r="AQ28" s="291"/>
      <c r="AR28" s="292"/>
      <c r="AS28" s="182"/>
      <c r="AT28" s="151"/>
      <c r="AU28" s="151"/>
      <c r="AV28" s="151"/>
      <c r="AW28" s="151"/>
      <c r="AX28" s="151"/>
      <c r="AY28" s="151"/>
      <c r="AZ28" s="151" t="s">
        <v>138</v>
      </c>
      <c r="BA28" s="151"/>
      <c r="BB28" s="151"/>
      <c r="BC28" s="151"/>
      <c r="BD28" s="151" t="s">
        <v>139</v>
      </c>
      <c r="BE28" s="151"/>
      <c r="BF28" s="151"/>
      <c r="BG28" s="151" t="s">
        <v>140</v>
      </c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2"/>
    </row>
    <row r="29" spans="2:72" ht="23.25" customHeight="1" x14ac:dyDescent="0.15">
      <c r="B29" s="181"/>
      <c r="C29" s="282"/>
      <c r="D29" s="283"/>
      <c r="E29" s="283"/>
      <c r="F29" s="283"/>
      <c r="G29" s="283"/>
      <c r="H29" s="283"/>
      <c r="I29" s="283"/>
      <c r="J29" s="283"/>
      <c r="K29" s="283"/>
      <c r="L29" s="284"/>
      <c r="M29" s="282"/>
      <c r="N29" s="283"/>
      <c r="O29" s="283"/>
      <c r="P29" s="283"/>
      <c r="Q29" s="283"/>
      <c r="R29" s="283"/>
      <c r="S29" s="283"/>
      <c r="T29" s="283"/>
      <c r="U29" s="283"/>
      <c r="V29" s="283"/>
      <c r="W29" s="284"/>
      <c r="X29" s="282"/>
      <c r="Y29" s="283"/>
      <c r="Z29" s="283"/>
      <c r="AA29" s="283"/>
      <c r="AB29" s="283"/>
      <c r="AC29" s="283"/>
      <c r="AD29" s="283"/>
      <c r="AE29" s="283"/>
      <c r="AF29" s="283"/>
      <c r="AG29" s="284"/>
      <c r="AH29" s="279"/>
      <c r="AI29" s="280"/>
      <c r="AJ29" s="280"/>
      <c r="AK29" s="280"/>
      <c r="AL29" s="280"/>
      <c r="AM29" s="280"/>
      <c r="AN29" s="280"/>
      <c r="AO29" s="280"/>
      <c r="AP29" s="281"/>
      <c r="AQ29" s="291"/>
      <c r="AR29" s="292"/>
      <c r="AS29" s="182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2"/>
    </row>
    <row r="30" spans="2:72" ht="18.75" x14ac:dyDescent="0.15">
      <c r="B30" s="181"/>
      <c r="C30" s="285" t="s">
        <v>141</v>
      </c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183"/>
      <c r="Y30" s="151"/>
      <c r="Z30" s="151"/>
      <c r="AA30" s="151"/>
      <c r="AB30" s="151"/>
      <c r="AC30" s="151"/>
      <c r="AD30" s="151"/>
      <c r="AE30" s="151"/>
      <c r="AF30" s="151"/>
      <c r="AG30" s="151"/>
      <c r="AH30" s="279"/>
      <c r="AI30" s="280"/>
      <c r="AJ30" s="280"/>
      <c r="AK30" s="280"/>
      <c r="AL30" s="280"/>
      <c r="AM30" s="280"/>
      <c r="AN30" s="280"/>
      <c r="AO30" s="280"/>
      <c r="AP30" s="281"/>
      <c r="AQ30" s="291"/>
      <c r="AR30" s="292"/>
      <c r="AS30" s="182"/>
      <c r="AT30" s="184"/>
      <c r="AU30" s="287" t="s">
        <v>142</v>
      </c>
      <c r="AV30" s="287"/>
      <c r="AW30" s="287"/>
      <c r="AX30" s="287"/>
      <c r="AY30" s="287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2"/>
    </row>
    <row r="31" spans="2:72" ht="15" customHeight="1" x14ac:dyDescent="0.4">
      <c r="B31" s="181"/>
      <c r="C31" s="151"/>
      <c r="D31" s="151"/>
      <c r="E31" s="287"/>
      <c r="F31" s="287"/>
      <c r="G31" s="287"/>
      <c r="H31" s="166"/>
      <c r="I31" s="151"/>
      <c r="J31" s="151"/>
      <c r="K31" s="151" t="s">
        <v>138</v>
      </c>
      <c r="L31" s="151"/>
      <c r="M31" s="151"/>
      <c r="N31" s="151"/>
      <c r="O31" s="151" t="s">
        <v>139</v>
      </c>
      <c r="P31" s="151"/>
      <c r="Q31" s="151"/>
      <c r="R31" s="151"/>
      <c r="S31" s="151"/>
      <c r="T31" s="151" t="s">
        <v>140</v>
      </c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279"/>
      <c r="AI31" s="280"/>
      <c r="AJ31" s="280"/>
      <c r="AK31" s="280"/>
      <c r="AL31" s="280"/>
      <c r="AM31" s="280"/>
      <c r="AN31" s="280"/>
      <c r="AO31" s="280"/>
      <c r="AP31" s="281"/>
      <c r="AQ31" s="291"/>
      <c r="AR31" s="292"/>
      <c r="AS31" s="182"/>
      <c r="AT31" s="185"/>
      <c r="AU31" s="185"/>
      <c r="AV31" s="185"/>
      <c r="AW31" s="185"/>
      <c r="AX31" s="185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2"/>
    </row>
    <row r="32" spans="2:72" ht="15" customHeight="1" x14ac:dyDescent="0.15">
      <c r="B32" s="18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279"/>
      <c r="AI32" s="280"/>
      <c r="AJ32" s="280"/>
      <c r="AK32" s="280"/>
      <c r="AL32" s="280"/>
      <c r="AM32" s="280"/>
      <c r="AN32" s="280"/>
      <c r="AO32" s="280"/>
      <c r="AP32" s="281"/>
      <c r="AQ32" s="291"/>
      <c r="AR32" s="292"/>
      <c r="AS32" s="182"/>
      <c r="AT32" s="185"/>
      <c r="AU32" s="185"/>
      <c r="AV32" s="287" t="s">
        <v>143</v>
      </c>
      <c r="AW32" s="287"/>
      <c r="AX32" s="287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2"/>
    </row>
    <row r="33" spans="2:72" ht="15" customHeight="1" x14ac:dyDescent="0.15">
      <c r="B33" s="181" t="s">
        <v>144</v>
      </c>
      <c r="C33" s="151"/>
      <c r="D33" s="151" t="s">
        <v>145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279"/>
      <c r="AI33" s="280"/>
      <c r="AJ33" s="280"/>
      <c r="AK33" s="280"/>
      <c r="AL33" s="280"/>
      <c r="AM33" s="280"/>
      <c r="AN33" s="280"/>
      <c r="AO33" s="280"/>
      <c r="AP33" s="281"/>
      <c r="AQ33" s="291"/>
      <c r="AR33" s="292"/>
      <c r="AS33" s="182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</row>
    <row r="34" spans="2:72" ht="18.75" x14ac:dyDescent="0.15">
      <c r="B34" s="181"/>
      <c r="C34" s="151"/>
      <c r="D34" s="151" t="s">
        <v>146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 t="s">
        <v>147</v>
      </c>
      <c r="AG34" s="151"/>
      <c r="AH34" s="279"/>
      <c r="AI34" s="280"/>
      <c r="AJ34" s="280"/>
      <c r="AK34" s="280"/>
      <c r="AL34" s="280"/>
      <c r="AM34" s="280"/>
      <c r="AN34" s="280"/>
      <c r="AO34" s="280"/>
      <c r="AP34" s="281"/>
      <c r="AQ34" s="291"/>
      <c r="AR34" s="292"/>
      <c r="AS34" s="182"/>
      <c r="AT34" s="185"/>
      <c r="AU34" s="288" t="s">
        <v>146</v>
      </c>
      <c r="AV34" s="288"/>
      <c r="AW34" s="288"/>
      <c r="AX34" s="288"/>
      <c r="AY34" s="288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 t="s">
        <v>147</v>
      </c>
      <c r="BQ34" s="151"/>
      <c r="BR34" s="151"/>
      <c r="BS34" s="151"/>
      <c r="BT34" s="152"/>
    </row>
    <row r="35" spans="2:72" ht="15" customHeight="1" x14ac:dyDescent="0.15">
      <c r="B35" s="18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279"/>
      <c r="AI35" s="280"/>
      <c r="AJ35" s="280"/>
      <c r="AK35" s="280"/>
      <c r="AL35" s="280"/>
      <c r="AM35" s="280"/>
      <c r="AN35" s="280"/>
      <c r="AO35" s="280"/>
      <c r="AP35" s="281"/>
      <c r="AQ35" s="291"/>
      <c r="AR35" s="292"/>
      <c r="AS35" s="182"/>
      <c r="AT35" s="185"/>
      <c r="AU35" s="185"/>
      <c r="AV35" s="185"/>
      <c r="AW35" s="185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2"/>
    </row>
    <row r="36" spans="2:72" ht="15" customHeight="1" x14ac:dyDescent="0.15">
      <c r="B36" s="186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282"/>
      <c r="AI36" s="283"/>
      <c r="AJ36" s="283"/>
      <c r="AK36" s="283"/>
      <c r="AL36" s="283"/>
      <c r="AM36" s="283"/>
      <c r="AN36" s="283"/>
      <c r="AO36" s="283"/>
      <c r="AP36" s="284"/>
      <c r="AQ36" s="293"/>
      <c r="AR36" s="294"/>
      <c r="AS36" s="187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1"/>
    </row>
    <row r="37" spans="2:72" ht="15" x14ac:dyDescent="0.15">
      <c r="B37" s="193" t="s">
        <v>149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189"/>
      <c r="BD37" s="190"/>
      <c r="BE37" s="191"/>
      <c r="BF37" s="274" t="s">
        <v>148</v>
      </c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5"/>
    </row>
    <row r="38" spans="2:72" ht="17.25" x14ac:dyDescent="0.2">
      <c r="B38" s="192"/>
    </row>
    <row r="40" spans="2:72" ht="17.25" x14ac:dyDescent="0.2">
      <c r="B40" s="192"/>
    </row>
  </sheetData>
  <mergeCells count="204">
    <mergeCell ref="I3:AC4"/>
    <mergeCell ref="AE3:AN3"/>
    <mergeCell ref="AO3:AQ3"/>
    <mergeCell ref="AR3:AY3"/>
    <mergeCell ref="BJ3:BT3"/>
    <mergeCell ref="AE4:AQ4"/>
    <mergeCell ref="AR4:AX4"/>
    <mergeCell ref="BJ4:BR4"/>
    <mergeCell ref="G1:AA1"/>
    <mergeCell ref="AI1:BQ1"/>
    <mergeCell ref="AE2:AM2"/>
    <mergeCell ref="AR2:AX2"/>
    <mergeCell ref="BA2:BH2"/>
    <mergeCell ref="BJ2:BO2"/>
    <mergeCell ref="I7:W8"/>
    <mergeCell ref="AE7:AQ7"/>
    <mergeCell ref="BJ7:BT7"/>
    <mergeCell ref="AE8:AQ8"/>
    <mergeCell ref="AR8:AX8"/>
    <mergeCell ref="BJ8:BQ8"/>
    <mergeCell ref="I5:W6"/>
    <mergeCell ref="AE5:AQ5"/>
    <mergeCell ref="BJ5:BT5"/>
    <mergeCell ref="AE6:AQ6"/>
    <mergeCell ref="AR6:AX6"/>
    <mergeCell ref="BJ6:BN6"/>
    <mergeCell ref="AE9:AQ9"/>
    <mergeCell ref="BJ9:BT9"/>
    <mergeCell ref="B10:F10"/>
    <mergeCell ref="G10:M10"/>
    <mergeCell ref="N10:T10"/>
    <mergeCell ref="U10:Z10"/>
    <mergeCell ref="AA10:AF10"/>
    <mergeCell ref="AG10:AN10"/>
    <mergeCell ref="AO10:AT10"/>
    <mergeCell ref="AU10:AZ10"/>
    <mergeCell ref="BA10:BK10"/>
    <mergeCell ref="BL10:BN10"/>
    <mergeCell ref="N11:T11"/>
    <mergeCell ref="BA11:BK11"/>
    <mergeCell ref="B12:C13"/>
    <mergeCell ref="D12:M13"/>
    <mergeCell ref="N12:Z13"/>
    <mergeCell ref="AA12:AM12"/>
    <mergeCell ref="AN12:AQ13"/>
    <mergeCell ref="AR12:AU13"/>
    <mergeCell ref="AA13:AM13"/>
    <mergeCell ref="BI12:BN13"/>
    <mergeCell ref="BO12:BT13"/>
    <mergeCell ref="BV14:CH14"/>
    <mergeCell ref="AR14:AU14"/>
    <mergeCell ref="AV14:AX14"/>
    <mergeCell ref="AY14:BA14"/>
    <mergeCell ref="BB14:BH14"/>
    <mergeCell ref="BI14:BN14"/>
    <mergeCell ref="BO14:BT14"/>
    <mergeCell ref="BU12:BU13"/>
    <mergeCell ref="AN15:AQ15"/>
    <mergeCell ref="AR15:AU15"/>
    <mergeCell ref="AV15:AX15"/>
    <mergeCell ref="AY15:BA15"/>
    <mergeCell ref="BB15:BH15"/>
    <mergeCell ref="B14:C14"/>
    <mergeCell ref="D14:M14"/>
    <mergeCell ref="N14:Z14"/>
    <mergeCell ref="AV12:AX13"/>
    <mergeCell ref="AY12:BA13"/>
    <mergeCell ref="BB12:BH13"/>
    <mergeCell ref="B19:C19"/>
    <mergeCell ref="D19:M19"/>
    <mergeCell ref="N19:Z19"/>
    <mergeCell ref="AA19:AM19"/>
    <mergeCell ref="AN19:AQ19"/>
    <mergeCell ref="AR19:AU19"/>
    <mergeCell ref="AV19:AX19"/>
    <mergeCell ref="BI15:BN15"/>
    <mergeCell ref="BO15:BT15"/>
    <mergeCell ref="B16:C16"/>
    <mergeCell ref="D16:M16"/>
    <mergeCell ref="N16:Z16"/>
    <mergeCell ref="AA16:AM16"/>
    <mergeCell ref="AN16:AQ16"/>
    <mergeCell ref="AR16:AU16"/>
    <mergeCell ref="AV16:AX16"/>
    <mergeCell ref="AY16:BA16"/>
    <mergeCell ref="BB16:BH16"/>
    <mergeCell ref="BI16:BN16"/>
    <mergeCell ref="BO16:BT16"/>
    <mergeCell ref="B15:C15"/>
    <mergeCell ref="D15:M15"/>
    <mergeCell ref="N15:Z15"/>
    <mergeCell ref="AA15:AM15"/>
    <mergeCell ref="AY17:BA17"/>
    <mergeCell ref="BB17:BH17"/>
    <mergeCell ref="BI17:BN17"/>
    <mergeCell ref="BO17:BT17"/>
    <mergeCell ref="B18:C18"/>
    <mergeCell ref="D18:M18"/>
    <mergeCell ref="N18:Z18"/>
    <mergeCell ref="AA18:AM18"/>
    <mergeCell ref="AN18:AQ18"/>
    <mergeCell ref="AR18:AU18"/>
    <mergeCell ref="B17:C17"/>
    <mergeCell ref="D17:M17"/>
    <mergeCell ref="N17:Z17"/>
    <mergeCell ref="AA17:AM17"/>
    <mergeCell ref="AN17:AQ17"/>
    <mergeCell ref="AR17:AU17"/>
    <mergeCell ref="AV17:AX17"/>
    <mergeCell ref="AY19:BA19"/>
    <mergeCell ref="BB19:BH19"/>
    <mergeCell ref="BI19:BN19"/>
    <mergeCell ref="BO19:BT19"/>
    <mergeCell ref="AV18:AX18"/>
    <mergeCell ref="AY18:BA18"/>
    <mergeCell ref="BB18:BH18"/>
    <mergeCell ref="BI18:BN18"/>
    <mergeCell ref="BO18:BT18"/>
    <mergeCell ref="B21:C21"/>
    <mergeCell ref="D21:M21"/>
    <mergeCell ref="N21:Z21"/>
    <mergeCell ref="AA21:AM21"/>
    <mergeCell ref="AN21:AQ21"/>
    <mergeCell ref="B20:C20"/>
    <mergeCell ref="D20:M20"/>
    <mergeCell ref="N20:Z20"/>
    <mergeCell ref="AA20:AM20"/>
    <mergeCell ref="AN20:AQ20"/>
    <mergeCell ref="AR21:AU21"/>
    <mergeCell ref="AV21:AX21"/>
    <mergeCell ref="AY21:BA21"/>
    <mergeCell ref="BB21:BH21"/>
    <mergeCell ref="BI21:BN21"/>
    <mergeCell ref="BO21:BT21"/>
    <mergeCell ref="AV20:AX20"/>
    <mergeCell ref="AY20:BA20"/>
    <mergeCell ref="BB20:BH20"/>
    <mergeCell ref="BI20:BN20"/>
    <mergeCell ref="BO20:BT20"/>
    <mergeCell ref="AR20:AU20"/>
    <mergeCell ref="B23:C23"/>
    <mergeCell ref="D23:M23"/>
    <mergeCell ref="N23:Z23"/>
    <mergeCell ref="AA23:AM23"/>
    <mergeCell ref="AN23:AQ23"/>
    <mergeCell ref="B22:C22"/>
    <mergeCell ref="D22:M22"/>
    <mergeCell ref="N22:Z22"/>
    <mergeCell ref="AA22:AM22"/>
    <mergeCell ref="AN22:AQ22"/>
    <mergeCell ref="AR23:AU23"/>
    <mergeCell ref="AV23:AX23"/>
    <mergeCell ref="AY23:BA23"/>
    <mergeCell ref="BB23:BH23"/>
    <mergeCell ref="BI23:BN23"/>
    <mergeCell ref="BO23:BT23"/>
    <mergeCell ref="AV22:AX22"/>
    <mergeCell ref="AY22:BA22"/>
    <mergeCell ref="BB22:BH22"/>
    <mergeCell ref="BI22:BN22"/>
    <mergeCell ref="BO22:BT22"/>
    <mergeCell ref="AR22:AU22"/>
    <mergeCell ref="BI25:BN25"/>
    <mergeCell ref="BO25:BT25"/>
    <mergeCell ref="AV24:AX24"/>
    <mergeCell ref="AY24:BA24"/>
    <mergeCell ref="BB24:BH24"/>
    <mergeCell ref="BI24:BN24"/>
    <mergeCell ref="BO24:BT24"/>
    <mergeCell ref="B25:C25"/>
    <mergeCell ref="D25:M25"/>
    <mergeCell ref="N25:Z25"/>
    <mergeCell ref="AA25:AM25"/>
    <mergeCell ref="AN25:AQ25"/>
    <mergeCell ref="B24:C24"/>
    <mergeCell ref="D24:M24"/>
    <mergeCell ref="N24:Z24"/>
    <mergeCell ref="AA24:AM24"/>
    <mergeCell ref="AN24:AQ24"/>
    <mergeCell ref="AR24:AU24"/>
    <mergeCell ref="BF37:BT37"/>
    <mergeCell ref="AA14:AC14"/>
    <mergeCell ref="AD14:AG14"/>
    <mergeCell ref="AH14:AQ14"/>
    <mergeCell ref="AH28:AP36"/>
    <mergeCell ref="C30:W30"/>
    <mergeCell ref="AU30:AY30"/>
    <mergeCell ref="E31:G31"/>
    <mergeCell ref="AV32:AX32"/>
    <mergeCell ref="AU34:AY34"/>
    <mergeCell ref="C26:L27"/>
    <mergeCell ref="M26:W27"/>
    <mergeCell ref="X26:AG27"/>
    <mergeCell ref="AH26:AP27"/>
    <mergeCell ref="AQ26:AR36"/>
    <mergeCell ref="AT26:BQ26"/>
    <mergeCell ref="AT27:AX27"/>
    <mergeCell ref="C28:L29"/>
    <mergeCell ref="M28:W29"/>
    <mergeCell ref="X28:AG29"/>
    <mergeCell ref="AR25:AU25"/>
    <mergeCell ref="AV25:AX25"/>
    <mergeCell ref="AY25:BA25"/>
    <mergeCell ref="BB25:BH25"/>
  </mergeCells>
  <phoneticPr fontId="5"/>
  <printOptions horizontalCentered="1" verticalCentered="1"/>
  <pageMargins left="0" right="0" top="0" bottom="0" header="0" footer="0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showZeros="0" view="pageBreakPreview" zoomScale="70" zoomScaleNormal="78" zoomScaleSheetLayoutView="70" workbookViewId="0">
      <selection activeCell="CI10" sqref="CI10"/>
    </sheetView>
  </sheetViews>
  <sheetFormatPr defaultRowHeight="13.5" x14ac:dyDescent="0.15"/>
  <cols>
    <col min="1" max="3" width="3" style="124" customWidth="1"/>
    <col min="4" max="11" width="2.125" style="124" customWidth="1"/>
    <col min="12" max="12" width="2.375" style="124" customWidth="1"/>
    <col min="13" max="13" width="2.25" style="124" customWidth="1"/>
    <col min="14" max="28" width="2.125" style="124" customWidth="1"/>
    <col min="29" max="29" width="2.25" style="124" customWidth="1"/>
    <col min="30" max="36" width="2.125" style="124" customWidth="1"/>
    <col min="37" max="37" width="2" style="124" customWidth="1"/>
    <col min="38" max="41" width="2.125" style="124" customWidth="1"/>
    <col min="42" max="42" width="2.25" style="124" customWidth="1"/>
    <col min="43" max="47" width="2.625" style="124" customWidth="1"/>
    <col min="48" max="48" width="3.5" style="124" customWidth="1"/>
    <col min="49" max="49" width="0.875" style="124" customWidth="1"/>
    <col min="50" max="50" width="4.125" style="124" customWidth="1"/>
    <col min="51" max="58" width="2.625" style="124" customWidth="1"/>
    <col min="59" max="61" width="2.125" style="124" customWidth="1"/>
    <col min="62" max="62" width="2.25" style="124" customWidth="1"/>
    <col min="63" max="63" width="2.125" style="124" customWidth="1"/>
    <col min="64" max="65" width="2.25" style="124" customWidth="1"/>
    <col min="66" max="70" width="2.125" style="124" customWidth="1"/>
    <col min="71" max="71" width="2.875" style="124" customWidth="1"/>
    <col min="72" max="86" width="2.25" style="124" customWidth="1"/>
    <col min="87" max="256" width="9" style="124"/>
    <col min="257" max="259" width="3" style="124" customWidth="1"/>
    <col min="260" max="267" width="2.125" style="124" customWidth="1"/>
    <col min="268" max="268" width="2.375" style="124" customWidth="1"/>
    <col min="269" max="269" width="2.25" style="124" customWidth="1"/>
    <col min="270" max="284" width="2.125" style="124" customWidth="1"/>
    <col min="285" max="285" width="2.25" style="124" customWidth="1"/>
    <col min="286" max="292" width="2.125" style="124" customWidth="1"/>
    <col min="293" max="293" width="2" style="124" customWidth="1"/>
    <col min="294" max="297" width="2.125" style="124" customWidth="1"/>
    <col min="298" max="298" width="2.25" style="124" customWidth="1"/>
    <col min="299" max="304" width="2.625" style="124" customWidth="1"/>
    <col min="305" max="305" width="0.875" style="124" customWidth="1"/>
    <col min="306" max="306" width="4.125" style="124" customWidth="1"/>
    <col min="307" max="314" width="2.625" style="124" customWidth="1"/>
    <col min="315" max="317" width="2.125" style="124" customWidth="1"/>
    <col min="318" max="318" width="2.25" style="124" customWidth="1"/>
    <col min="319" max="319" width="2.125" style="124" customWidth="1"/>
    <col min="320" max="321" width="2.25" style="124" customWidth="1"/>
    <col min="322" max="327" width="2.125" style="124" customWidth="1"/>
    <col min="328" max="342" width="2.25" style="124" customWidth="1"/>
    <col min="343" max="512" width="9" style="124"/>
    <col min="513" max="515" width="3" style="124" customWidth="1"/>
    <col min="516" max="523" width="2.125" style="124" customWidth="1"/>
    <col min="524" max="524" width="2.375" style="124" customWidth="1"/>
    <col min="525" max="525" width="2.25" style="124" customWidth="1"/>
    <col min="526" max="540" width="2.125" style="124" customWidth="1"/>
    <col min="541" max="541" width="2.25" style="124" customWidth="1"/>
    <col min="542" max="548" width="2.125" style="124" customWidth="1"/>
    <col min="549" max="549" width="2" style="124" customWidth="1"/>
    <col min="550" max="553" width="2.125" style="124" customWidth="1"/>
    <col min="554" max="554" width="2.25" style="124" customWidth="1"/>
    <col min="555" max="560" width="2.625" style="124" customWidth="1"/>
    <col min="561" max="561" width="0.875" style="124" customWidth="1"/>
    <col min="562" max="562" width="4.125" style="124" customWidth="1"/>
    <col min="563" max="570" width="2.625" style="124" customWidth="1"/>
    <col min="571" max="573" width="2.125" style="124" customWidth="1"/>
    <col min="574" max="574" width="2.25" style="124" customWidth="1"/>
    <col min="575" max="575" width="2.125" style="124" customWidth="1"/>
    <col min="576" max="577" width="2.25" style="124" customWidth="1"/>
    <col min="578" max="583" width="2.125" style="124" customWidth="1"/>
    <col min="584" max="598" width="2.25" style="124" customWidth="1"/>
    <col min="599" max="768" width="9" style="124"/>
    <col min="769" max="771" width="3" style="124" customWidth="1"/>
    <col min="772" max="779" width="2.125" style="124" customWidth="1"/>
    <col min="780" max="780" width="2.375" style="124" customWidth="1"/>
    <col min="781" max="781" width="2.25" style="124" customWidth="1"/>
    <col min="782" max="796" width="2.125" style="124" customWidth="1"/>
    <col min="797" max="797" width="2.25" style="124" customWidth="1"/>
    <col min="798" max="804" width="2.125" style="124" customWidth="1"/>
    <col min="805" max="805" width="2" style="124" customWidth="1"/>
    <col min="806" max="809" width="2.125" style="124" customWidth="1"/>
    <col min="810" max="810" width="2.25" style="124" customWidth="1"/>
    <col min="811" max="816" width="2.625" style="124" customWidth="1"/>
    <col min="817" max="817" width="0.875" style="124" customWidth="1"/>
    <col min="818" max="818" width="4.125" style="124" customWidth="1"/>
    <col min="819" max="826" width="2.625" style="124" customWidth="1"/>
    <col min="827" max="829" width="2.125" style="124" customWidth="1"/>
    <col min="830" max="830" width="2.25" style="124" customWidth="1"/>
    <col min="831" max="831" width="2.125" style="124" customWidth="1"/>
    <col min="832" max="833" width="2.25" style="124" customWidth="1"/>
    <col min="834" max="839" width="2.125" style="124" customWidth="1"/>
    <col min="840" max="854" width="2.25" style="124" customWidth="1"/>
    <col min="855" max="1024" width="9" style="124"/>
    <col min="1025" max="1027" width="3" style="124" customWidth="1"/>
    <col min="1028" max="1035" width="2.125" style="124" customWidth="1"/>
    <col min="1036" max="1036" width="2.375" style="124" customWidth="1"/>
    <col min="1037" max="1037" width="2.25" style="124" customWidth="1"/>
    <col min="1038" max="1052" width="2.125" style="124" customWidth="1"/>
    <col min="1053" max="1053" width="2.25" style="124" customWidth="1"/>
    <col min="1054" max="1060" width="2.125" style="124" customWidth="1"/>
    <col min="1061" max="1061" width="2" style="124" customWidth="1"/>
    <col min="1062" max="1065" width="2.125" style="124" customWidth="1"/>
    <col min="1066" max="1066" width="2.25" style="124" customWidth="1"/>
    <col min="1067" max="1072" width="2.625" style="124" customWidth="1"/>
    <col min="1073" max="1073" width="0.875" style="124" customWidth="1"/>
    <col min="1074" max="1074" width="4.125" style="124" customWidth="1"/>
    <col min="1075" max="1082" width="2.625" style="124" customWidth="1"/>
    <col min="1083" max="1085" width="2.125" style="124" customWidth="1"/>
    <col min="1086" max="1086" width="2.25" style="124" customWidth="1"/>
    <col min="1087" max="1087" width="2.125" style="124" customWidth="1"/>
    <col min="1088" max="1089" width="2.25" style="124" customWidth="1"/>
    <col min="1090" max="1095" width="2.125" style="124" customWidth="1"/>
    <col min="1096" max="1110" width="2.25" style="124" customWidth="1"/>
    <col min="1111" max="1280" width="9" style="124"/>
    <col min="1281" max="1283" width="3" style="124" customWidth="1"/>
    <col min="1284" max="1291" width="2.125" style="124" customWidth="1"/>
    <col min="1292" max="1292" width="2.375" style="124" customWidth="1"/>
    <col min="1293" max="1293" width="2.25" style="124" customWidth="1"/>
    <col min="1294" max="1308" width="2.125" style="124" customWidth="1"/>
    <col min="1309" max="1309" width="2.25" style="124" customWidth="1"/>
    <col min="1310" max="1316" width="2.125" style="124" customWidth="1"/>
    <col min="1317" max="1317" width="2" style="124" customWidth="1"/>
    <col min="1318" max="1321" width="2.125" style="124" customWidth="1"/>
    <col min="1322" max="1322" width="2.25" style="124" customWidth="1"/>
    <col min="1323" max="1328" width="2.625" style="124" customWidth="1"/>
    <col min="1329" max="1329" width="0.875" style="124" customWidth="1"/>
    <col min="1330" max="1330" width="4.125" style="124" customWidth="1"/>
    <col min="1331" max="1338" width="2.625" style="124" customWidth="1"/>
    <col min="1339" max="1341" width="2.125" style="124" customWidth="1"/>
    <col min="1342" max="1342" width="2.25" style="124" customWidth="1"/>
    <col min="1343" max="1343" width="2.125" style="124" customWidth="1"/>
    <col min="1344" max="1345" width="2.25" style="124" customWidth="1"/>
    <col min="1346" max="1351" width="2.125" style="124" customWidth="1"/>
    <col min="1352" max="1366" width="2.25" style="124" customWidth="1"/>
    <col min="1367" max="1536" width="9" style="124"/>
    <col min="1537" max="1539" width="3" style="124" customWidth="1"/>
    <col min="1540" max="1547" width="2.125" style="124" customWidth="1"/>
    <col min="1548" max="1548" width="2.375" style="124" customWidth="1"/>
    <col min="1549" max="1549" width="2.25" style="124" customWidth="1"/>
    <col min="1550" max="1564" width="2.125" style="124" customWidth="1"/>
    <col min="1565" max="1565" width="2.25" style="124" customWidth="1"/>
    <col min="1566" max="1572" width="2.125" style="124" customWidth="1"/>
    <col min="1573" max="1573" width="2" style="124" customWidth="1"/>
    <col min="1574" max="1577" width="2.125" style="124" customWidth="1"/>
    <col min="1578" max="1578" width="2.25" style="124" customWidth="1"/>
    <col min="1579" max="1584" width="2.625" style="124" customWidth="1"/>
    <col min="1585" max="1585" width="0.875" style="124" customWidth="1"/>
    <col min="1586" max="1586" width="4.125" style="124" customWidth="1"/>
    <col min="1587" max="1594" width="2.625" style="124" customWidth="1"/>
    <col min="1595" max="1597" width="2.125" style="124" customWidth="1"/>
    <col min="1598" max="1598" width="2.25" style="124" customWidth="1"/>
    <col min="1599" max="1599" width="2.125" style="124" customWidth="1"/>
    <col min="1600" max="1601" width="2.25" style="124" customWidth="1"/>
    <col min="1602" max="1607" width="2.125" style="124" customWidth="1"/>
    <col min="1608" max="1622" width="2.25" style="124" customWidth="1"/>
    <col min="1623" max="1792" width="9" style="124"/>
    <col min="1793" max="1795" width="3" style="124" customWidth="1"/>
    <col min="1796" max="1803" width="2.125" style="124" customWidth="1"/>
    <col min="1804" max="1804" width="2.375" style="124" customWidth="1"/>
    <col min="1805" max="1805" width="2.25" style="124" customWidth="1"/>
    <col min="1806" max="1820" width="2.125" style="124" customWidth="1"/>
    <col min="1821" max="1821" width="2.25" style="124" customWidth="1"/>
    <col min="1822" max="1828" width="2.125" style="124" customWidth="1"/>
    <col min="1829" max="1829" width="2" style="124" customWidth="1"/>
    <col min="1830" max="1833" width="2.125" style="124" customWidth="1"/>
    <col min="1834" max="1834" width="2.25" style="124" customWidth="1"/>
    <col min="1835" max="1840" width="2.625" style="124" customWidth="1"/>
    <col min="1841" max="1841" width="0.875" style="124" customWidth="1"/>
    <col min="1842" max="1842" width="4.125" style="124" customWidth="1"/>
    <col min="1843" max="1850" width="2.625" style="124" customWidth="1"/>
    <col min="1851" max="1853" width="2.125" style="124" customWidth="1"/>
    <col min="1854" max="1854" width="2.25" style="124" customWidth="1"/>
    <col min="1855" max="1855" width="2.125" style="124" customWidth="1"/>
    <col min="1856" max="1857" width="2.25" style="124" customWidth="1"/>
    <col min="1858" max="1863" width="2.125" style="124" customWidth="1"/>
    <col min="1864" max="1878" width="2.25" style="124" customWidth="1"/>
    <col min="1879" max="2048" width="9" style="124"/>
    <col min="2049" max="2051" width="3" style="124" customWidth="1"/>
    <col min="2052" max="2059" width="2.125" style="124" customWidth="1"/>
    <col min="2060" max="2060" width="2.375" style="124" customWidth="1"/>
    <col min="2061" max="2061" width="2.25" style="124" customWidth="1"/>
    <col min="2062" max="2076" width="2.125" style="124" customWidth="1"/>
    <col min="2077" max="2077" width="2.25" style="124" customWidth="1"/>
    <col min="2078" max="2084" width="2.125" style="124" customWidth="1"/>
    <col min="2085" max="2085" width="2" style="124" customWidth="1"/>
    <col min="2086" max="2089" width="2.125" style="124" customWidth="1"/>
    <col min="2090" max="2090" width="2.25" style="124" customWidth="1"/>
    <col min="2091" max="2096" width="2.625" style="124" customWidth="1"/>
    <col min="2097" max="2097" width="0.875" style="124" customWidth="1"/>
    <col min="2098" max="2098" width="4.125" style="124" customWidth="1"/>
    <col min="2099" max="2106" width="2.625" style="124" customWidth="1"/>
    <col min="2107" max="2109" width="2.125" style="124" customWidth="1"/>
    <col min="2110" max="2110" width="2.25" style="124" customWidth="1"/>
    <col min="2111" max="2111" width="2.125" style="124" customWidth="1"/>
    <col min="2112" max="2113" width="2.25" style="124" customWidth="1"/>
    <col min="2114" max="2119" width="2.125" style="124" customWidth="1"/>
    <col min="2120" max="2134" width="2.25" style="124" customWidth="1"/>
    <col min="2135" max="2304" width="9" style="124"/>
    <col min="2305" max="2307" width="3" style="124" customWidth="1"/>
    <col min="2308" max="2315" width="2.125" style="124" customWidth="1"/>
    <col min="2316" max="2316" width="2.375" style="124" customWidth="1"/>
    <col min="2317" max="2317" width="2.25" style="124" customWidth="1"/>
    <col min="2318" max="2332" width="2.125" style="124" customWidth="1"/>
    <col min="2333" max="2333" width="2.25" style="124" customWidth="1"/>
    <col min="2334" max="2340" width="2.125" style="124" customWidth="1"/>
    <col min="2341" max="2341" width="2" style="124" customWidth="1"/>
    <col min="2342" max="2345" width="2.125" style="124" customWidth="1"/>
    <col min="2346" max="2346" width="2.25" style="124" customWidth="1"/>
    <col min="2347" max="2352" width="2.625" style="124" customWidth="1"/>
    <col min="2353" max="2353" width="0.875" style="124" customWidth="1"/>
    <col min="2354" max="2354" width="4.125" style="124" customWidth="1"/>
    <col min="2355" max="2362" width="2.625" style="124" customWidth="1"/>
    <col min="2363" max="2365" width="2.125" style="124" customWidth="1"/>
    <col min="2366" max="2366" width="2.25" style="124" customWidth="1"/>
    <col min="2367" max="2367" width="2.125" style="124" customWidth="1"/>
    <col min="2368" max="2369" width="2.25" style="124" customWidth="1"/>
    <col min="2370" max="2375" width="2.125" style="124" customWidth="1"/>
    <col min="2376" max="2390" width="2.25" style="124" customWidth="1"/>
    <col min="2391" max="2560" width="9" style="124"/>
    <col min="2561" max="2563" width="3" style="124" customWidth="1"/>
    <col min="2564" max="2571" width="2.125" style="124" customWidth="1"/>
    <col min="2572" max="2572" width="2.375" style="124" customWidth="1"/>
    <col min="2573" max="2573" width="2.25" style="124" customWidth="1"/>
    <col min="2574" max="2588" width="2.125" style="124" customWidth="1"/>
    <col min="2589" max="2589" width="2.25" style="124" customWidth="1"/>
    <col min="2590" max="2596" width="2.125" style="124" customWidth="1"/>
    <col min="2597" max="2597" width="2" style="124" customWidth="1"/>
    <col min="2598" max="2601" width="2.125" style="124" customWidth="1"/>
    <col min="2602" max="2602" width="2.25" style="124" customWidth="1"/>
    <col min="2603" max="2608" width="2.625" style="124" customWidth="1"/>
    <col min="2609" max="2609" width="0.875" style="124" customWidth="1"/>
    <col min="2610" max="2610" width="4.125" style="124" customWidth="1"/>
    <col min="2611" max="2618" width="2.625" style="124" customWidth="1"/>
    <col min="2619" max="2621" width="2.125" style="124" customWidth="1"/>
    <col min="2622" max="2622" width="2.25" style="124" customWidth="1"/>
    <col min="2623" max="2623" width="2.125" style="124" customWidth="1"/>
    <col min="2624" max="2625" width="2.25" style="124" customWidth="1"/>
    <col min="2626" max="2631" width="2.125" style="124" customWidth="1"/>
    <col min="2632" max="2646" width="2.25" style="124" customWidth="1"/>
    <col min="2647" max="2816" width="9" style="124"/>
    <col min="2817" max="2819" width="3" style="124" customWidth="1"/>
    <col min="2820" max="2827" width="2.125" style="124" customWidth="1"/>
    <col min="2828" max="2828" width="2.375" style="124" customWidth="1"/>
    <col min="2829" max="2829" width="2.25" style="124" customWidth="1"/>
    <col min="2830" max="2844" width="2.125" style="124" customWidth="1"/>
    <col min="2845" max="2845" width="2.25" style="124" customWidth="1"/>
    <col min="2846" max="2852" width="2.125" style="124" customWidth="1"/>
    <col min="2853" max="2853" width="2" style="124" customWidth="1"/>
    <col min="2854" max="2857" width="2.125" style="124" customWidth="1"/>
    <col min="2858" max="2858" width="2.25" style="124" customWidth="1"/>
    <col min="2859" max="2864" width="2.625" style="124" customWidth="1"/>
    <col min="2865" max="2865" width="0.875" style="124" customWidth="1"/>
    <col min="2866" max="2866" width="4.125" style="124" customWidth="1"/>
    <col min="2867" max="2874" width="2.625" style="124" customWidth="1"/>
    <col min="2875" max="2877" width="2.125" style="124" customWidth="1"/>
    <col min="2878" max="2878" width="2.25" style="124" customWidth="1"/>
    <col min="2879" max="2879" width="2.125" style="124" customWidth="1"/>
    <col min="2880" max="2881" width="2.25" style="124" customWidth="1"/>
    <col min="2882" max="2887" width="2.125" style="124" customWidth="1"/>
    <col min="2888" max="2902" width="2.25" style="124" customWidth="1"/>
    <col min="2903" max="3072" width="9" style="124"/>
    <col min="3073" max="3075" width="3" style="124" customWidth="1"/>
    <col min="3076" max="3083" width="2.125" style="124" customWidth="1"/>
    <col min="3084" max="3084" width="2.375" style="124" customWidth="1"/>
    <col min="3085" max="3085" width="2.25" style="124" customWidth="1"/>
    <col min="3086" max="3100" width="2.125" style="124" customWidth="1"/>
    <col min="3101" max="3101" width="2.25" style="124" customWidth="1"/>
    <col min="3102" max="3108" width="2.125" style="124" customWidth="1"/>
    <col min="3109" max="3109" width="2" style="124" customWidth="1"/>
    <col min="3110" max="3113" width="2.125" style="124" customWidth="1"/>
    <col min="3114" max="3114" width="2.25" style="124" customWidth="1"/>
    <col min="3115" max="3120" width="2.625" style="124" customWidth="1"/>
    <col min="3121" max="3121" width="0.875" style="124" customWidth="1"/>
    <col min="3122" max="3122" width="4.125" style="124" customWidth="1"/>
    <col min="3123" max="3130" width="2.625" style="124" customWidth="1"/>
    <col min="3131" max="3133" width="2.125" style="124" customWidth="1"/>
    <col min="3134" max="3134" width="2.25" style="124" customWidth="1"/>
    <col min="3135" max="3135" width="2.125" style="124" customWidth="1"/>
    <col min="3136" max="3137" width="2.25" style="124" customWidth="1"/>
    <col min="3138" max="3143" width="2.125" style="124" customWidth="1"/>
    <col min="3144" max="3158" width="2.25" style="124" customWidth="1"/>
    <col min="3159" max="3328" width="9" style="124"/>
    <col min="3329" max="3331" width="3" style="124" customWidth="1"/>
    <col min="3332" max="3339" width="2.125" style="124" customWidth="1"/>
    <col min="3340" max="3340" width="2.375" style="124" customWidth="1"/>
    <col min="3341" max="3341" width="2.25" style="124" customWidth="1"/>
    <col min="3342" max="3356" width="2.125" style="124" customWidth="1"/>
    <col min="3357" max="3357" width="2.25" style="124" customWidth="1"/>
    <col min="3358" max="3364" width="2.125" style="124" customWidth="1"/>
    <col min="3365" max="3365" width="2" style="124" customWidth="1"/>
    <col min="3366" max="3369" width="2.125" style="124" customWidth="1"/>
    <col min="3370" max="3370" width="2.25" style="124" customWidth="1"/>
    <col min="3371" max="3376" width="2.625" style="124" customWidth="1"/>
    <col min="3377" max="3377" width="0.875" style="124" customWidth="1"/>
    <col min="3378" max="3378" width="4.125" style="124" customWidth="1"/>
    <col min="3379" max="3386" width="2.625" style="124" customWidth="1"/>
    <col min="3387" max="3389" width="2.125" style="124" customWidth="1"/>
    <col min="3390" max="3390" width="2.25" style="124" customWidth="1"/>
    <col min="3391" max="3391" width="2.125" style="124" customWidth="1"/>
    <col min="3392" max="3393" width="2.25" style="124" customWidth="1"/>
    <col min="3394" max="3399" width="2.125" style="124" customWidth="1"/>
    <col min="3400" max="3414" width="2.25" style="124" customWidth="1"/>
    <col min="3415" max="3584" width="9" style="124"/>
    <col min="3585" max="3587" width="3" style="124" customWidth="1"/>
    <col min="3588" max="3595" width="2.125" style="124" customWidth="1"/>
    <col min="3596" max="3596" width="2.375" style="124" customWidth="1"/>
    <col min="3597" max="3597" width="2.25" style="124" customWidth="1"/>
    <col min="3598" max="3612" width="2.125" style="124" customWidth="1"/>
    <col min="3613" max="3613" width="2.25" style="124" customWidth="1"/>
    <col min="3614" max="3620" width="2.125" style="124" customWidth="1"/>
    <col min="3621" max="3621" width="2" style="124" customWidth="1"/>
    <col min="3622" max="3625" width="2.125" style="124" customWidth="1"/>
    <col min="3626" max="3626" width="2.25" style="124" customWidth="1"/>
    <col min="3627" max="3632" width="2.625" style="124" customWidth="1"/>
    <col min="3633" max="3633" width="0.875" style="124" customWidth="1"/>
    <col min="3634" max="3634" width="4.125" style="124" customWidth="1"/>
    <col min="3635" max="3642" width="2.625" style="124" customWidth="1"/>
    <col min="3643" max="3645" width="2.125" style="124" customWidth="1"/>
    <col min="3646" max="3646" width="2.25" style="124" customWidth="1"/>
    <col min="3647" max="3647" width="2.125" style="124" customWidth="1"/>
    <col min="3648" max="3649" width="2.25" style="124" customWidth="1"/>
    <col min="3650" max="3655" width="2.125" style="124" customWidth="1"/>
    <col min="3656" max="3670" width="2.25" style="124" customWidth="1"/>
    <col min="3671" max="3840" width="9" style="124"/>
    <col min="3841" max="3843" width="3" style="124" customWidth="1"/>
    <col min="3844" max="3851" width="2.125" style="124" customWidth="1"/>
    <col min="3852" max="3852" width="2.375" style="124" customWidth="1"/>
    <col min="3853" max="3853" width="2.25" style="124" customWidth="1"/>
    <col min="3854" max="3868" width="2.125" style="124" customWidth="1"/>
    <col min="3869" max="3869" width="2.25" style="124" customWidth="1"/>
    <col min="3870" max="3876" width="2.125" style="124" customWidth="1"/>
    <col min="3877" max="3877" width="2" style="124" customWidth="1"/>
    <col min="3878" max="3881" width="2.125" style="124" customWidth="1"/>
    <col min="3882" max="3882" width="2.25" style="124" customWidth="1"/>
    <col min="3883" max="3888" width="2.625" style="124" customWidth="1"/>
    <col min="3889" max="3889" width="0.875" style="124" customWidth="1"/>
    <col min="3890" max="3890" width="4.125" style="124" customWidth="1"/>
    <col min="3891" max="3898" width="2.625" style="124" customWidth="1"/>
    <col min="3899" max="3901" width="2.125" style="124" customWidth="1"/>
    <col min="3902" max="3902" width="2.25" style="124" customWidth="1"/>
    <col min="3903" max="3903" width="2.125" style="124" customWidth="1"/>
    <col min="3904" max="3905" width="2.25" style="124" customWidth="1"/>
    <col min="3906" max="3911" width="2.125" style="124" customWidth="1"/>
    <col min="3912" max="3926" width="2.25" style="124" customWidth="1"/>
    <col min="3927" max="4096" width="9" style="124"/>
    <col min="4097" max="4099" width="3" style="124" customWidth="1"/>
    <col min="4100" max="4107" width="2.125" style="124" customWidth="1"/>
    <col min="4108" max="4108" width="2.375" style="124" customWidth="1"/>
    <col min="4109" max="4109" width="2.25" style="124" customWidth="1"/>
    <col min="4110" max="4124" width="2.125" style="124" customWidth="1"/>
    <col min="4125" max="4125" width="2.25" style="124" customWidth="1"/>
    <col min="4126" max="4132" width="2.125" style="124" customWidth="1"/>
    <col min="4133" max="4133" width="2" style="124" customWidth="1"/>
    <col min="4134" max="4137" width="2.125" style="124" customWidth="1"/>
    <col min="4138" max="4138" width="2.25" style="124" customWidth="1"/>
    <col min="4139" max="4144" width="2.625" style="124" customWidth="1"/>
    <col min="4145" max="4145" width="0.875" style="124" customWidth="1"/>
    <col min="4146" max="4146" width="4.125" style="124" customWidth="1"/>
    <col min="4147" max="4154" width="2.625" style="124" customWidth="1"/>
    <col min="4155" max="4157" width="2.125" style="124" customWidth="1"/>
    <col min="4158" max="4158" width="2.25" style="124" customWidth="1"/>
    <col min="4159" max="4159" width="2.125" style="124" customWidth="1"/>
    <col min="4160" max="4161" width="2.25" style="124" customWidth="1"/>
    <col min="4162" max="4167" width="2.125" style="124" customWidth="1"/>
    <col min="4168" max="4182" width="2.25" style="124" customWidth="1"/>
    <col min="4183" max="4352" width="9" style="124"/>
    <col min="4353" max="4355" width="3" style="124" customWidth="1"/>
    <col min="4356" max="4363" width="2.125" style="124" customWidth="1"/>
    <col min="4364" max="4364" width="2.375" style="124" customWidth="1"/>
    <col min="4365" max="4365" width="2.25" style="124" customWidth="1"/>
    <col min="4366" max="4380" width="2.125" style="124" customWidth="1"/>
    <col min="4381" max="4381" width="2.25" style="124" customWidth="1"/>
    <col min="4382" max="4388" width="2.125" style="124" customWidth="1"/>
    <col min="4389" max="4389" width="2" style="124" customWidth="1"/>
    <col min="4390" max="4393" width="2.125" style="124" customWidth="1"/>
    <col min="4394" max="4394" width="2.25" style="124" customWidth="1"/>
    <col min="4395" max="4400" width="2.625" style="124" customWidth="1"/>
    <col min="4401" max="4401" width="0.875" style="124" customWidth="1"/>
    <col min="4402" max="4402" width="4.125" style="124" customWidth="1"/>
    <col min="4403" max="4410" width="2.625" style="124" customWidth="1"/>
    <col min="4411" max="4413" width="2.125" style="124" customWidth="1"/>
    <col min="4414" max="4414" width="2.25" style="124" customWidth="1"/>
    <col min="4415" max="4415" width="2.125" style="124" customWidth="1"/>
    <col min="4416" max="4417" width="2.25" style="124" customWidth="1"/>
    <col min="4418" max="4423" width="2.125" style="124" customWidth="1"/>
    <col min="4424" max="4438" width="2.25" style="124" customWidth="1"/>
    <col min="4439" max="4608" width="9" style="124"/>
    <col min="4609" max="4611" width="3" style="124" customWidth="1"/>
    <col min="4612" max="4619" width="2.125" style="124" customWidth="1"/>
    <col min="4620" max="4620" width="2.375" style="124" customWidth="1"/>
    <col min="4621" max="4621" width="2.25" style="124" customWidth="1"/>
    <col min="4622" max="4636" width="2.125" style="124" customWidth="1"/>
    <col min="4637" max="4637" width="2.25" style="124" customWidth="1"/>
    <col min="4638" max="4644" width="2.125" style="124" customWidth="1"/>
    <col min="4645" max="4645" width="2" style="124" customWidth="1"/>
    <col min="4646" max="4649" width="2.125" style="124" customWidth="1"/>
    <col min="4650" max="4650" width="2.25" style="124" customWidth="1"/>
    <col min="4651" max="4656" width="2.625" style="124" customWidth="1"/>
    <col min="4657" max="4657" width="0.875" style="124" customWidth="1"/>
    <col min="4658" max="4658" width="4.125" style="124" customWidth="1"/>
    <col min="4659" max="4666" width="2.625" style="124" customWidth="1"/>
    <col min="4667" max="4669" width="2.125" style="124" customWidth="1"/>
    <col min="4670" max="4670" width="2.25" style="124" customWidth="1"/>
    <col min="4671" max="4671" width="2.125" style="124" customWidth="1"/>
    <col min="4672" max="4673" width="2.25" style="124" customWidth="1"/>
    <col min="4674" max="4679" width="2.125" style="124" customWidth="1"/>
    <col min="4680" max="4694" width="2.25" style="124" customWidth="1"/>
    <col min="4695" max="4864" width="9" style="124"/>
    <col min="4865" max="4867" width="3" style="124" customWidth="1"/>
    <col min="4868" max="4875" width="2.125" style="124" customWidth="1"/>
    <col min="4876" max="4876" width="2.375" style="124" customWidth="1"/>
    <col min="4877" max="4877" width="2.25" style="124" customWidth="1"/>
    <col min="4878" max="4892" width="2.125" style="124" customWidth="1"/>
    <col min="4893" max="4893" width="2.25" style="124" customWidth="1"/>
    <col min="4894" max="4900" width="2.125" style="124" customWidth="1"/>
    <col min="4901" max="4901" width="2" style="124" customWidth="1"/>
    <col min="4902" max="4905" width="2.125" style="124" customWidth="1"/>
    <col min="4906" max="4906" width="2.25" style="124" customWidth="1"/>
    <col min="4907" max="4912" width="2.625" style="124" customWidth="1"/>
    <col min="4913" max="4913" width="0.875" style="124" customWidth="1"/>
    <col min="4914" max="4914" width="4.125" style="124" customWidth="1"/>
    <col min="4915" max="4922" width="2.625" style="124" customWidth="1"/>
    <col min="4923" max="4925" width="2.125" style="124" customWidth="1"/>
    <col min="4926" max="4926" width="2.25" style="124" customWidth="1"/>
    <col min="4927" max="4927" width="2.125" style="124" customWidth="1"/>
    <col min="4928" max="4929" width="2.25" style="124" customWidth="1"/>
    <col min="4930" max="4935" width="2.125" style="124" customWidth="1"/>
    <col min="4936" max="4950" width="2.25" style="124" customWidth="1"/>
    <col min="4951" max="5120" width="9" style="124"/>
    <col min="5121" max="5123" width="3" style="124" customWidth="1"/>
    <col min="5124" max="5131" width="2.125" style="124" customWidth="1"/>
    <col min="5132" max="5132" width="2.375" style="124" customWidth="1"/>
    <col min="5133" max="5133" width="2.25" style="124" customWidth="1"/>
    <col min="5134" max="5148" width="2.125" style="124" customWidth="1"/>
    <col min="5149" max="5149" width="2.25" style="124" customWidth="1"/>
    <col min="5150" max="5156" width="2.125" style="124" customWidth="1"/>
    <col min="5157" max="5157" width="2" style="124" customWidth="1"/>
    <col min="5158" max="5161" width="2.125" style="124" customWidth="1"/>
    <col min="5162" max="5162" width="2.25" style="124" customWidth="1"/>
    <col min="5163" max="5168" width="2.625" style="124" customWidth="1"/>
    <col min="5169" max="5169" width="0.875" style="124" customWidth="1"/>
    <col min="5170" max="5170" width="4.125" style="124" customWidth="1"/>
    <col min="5171" max="5178" width="2.625" style="124" customWidth="1"/>
    <col min="5179" max="5181" width="2.125" style="124" customWidth="1"/>
    <col min="5182" max="5182" width="2.25" style="124" customWidth="1"/>
    <col min="5183" max="5183" width="2.125" style="124" customWidth="1"/>
    <col min="5184" max="5185" width="2.25" style="124" customWidth="1"/>
    <col min="5186" max="5191" width="2.125" style="124" customWidth="1"/>
    <col min="5192" max="5206" width="2.25" style="124" customWidth="1"/>
    <col min="5207" max="5376" width="9" style="124"/>
    <col min="5377" max="5379" width="3" style="124" customWidth="1"/>
    <col min="5380" max="5387" width="2.125" style="124" customWidth="1"/>
    <col min="5388" max="5388" width="2.375" style="124" customWidth="1"/>
    <col min="5389" max="5389" width="2.25" style="124" customWidth="1"/>
    <col min="5390" max="5404" width="2.125" style="124" customWidth="1"/>
    <col min="5405" max="5405" width="2.25" style="124" customWidth="1"/>
    <col min="5406" max="5412" width="2.125" style="124" customWidth="1"/>
    <col min="5413" max="5413" width="2" style="124" customWidth="1"/>
    <col min="5414" max="5417" width="2.125" style="124" customWidth="1"/>
    <col min="5418" max="5418" width="2.25" style="124" customWidth="1"/>
    <col min="5419" max="5424" width="2.625" style="124" customWidth="1"/>
    <col min="5425" max="5425" width="0.875" style="124" customWidth="1"/>
    <col min="5426" max="5426" width="4.125" style="124" customWidth="1"/>
    <col min="5427" max="5434" width="2.625" style="124" customWidth="1"/>
    <col min="5435" max="5437" width="2.125" style="124" customWidth="1"/>
    <col min="5438" max="5438" width="2.25" style="124" customWidth="1"/>
    <col min="5439" max="5439" width="2.125" style="124" customWidth="1"/>
    <col min="5440" max="5441" width="2.25" style="124" customWidth="1"/>
    <col min="5442" max="5447" width="2.125" style="124" customWidth="1"/>
    <col min="5448" max="5462" width="2.25" style="124" customWidth="1"/>
    <col min="5463" max="5632" width="9" style="124"/>
    <col min="5633" max="5635" width="3" style="124" customWidth="1"/>
    <col min="5636" max="5643" width="2.125" style="124" customWidth="1"/>
    <col min="5644" max="5644" width="2.375" style="124" customWidth="1"/>
    <col min="5645" max="5645" width="2.25" style="124" customWidth="1"/>
    <col min="5646" max="5660" width="2.125" style="124" customWidth="1"/>
    <col min="5661" max="5661" width="2.25" style="124" customWidth="1"/>
    <col min="5662" max="5668" width="2.125" style="124" customWidth="1"/>
    <col min="5669" max="5669" width="2" style="124" customWidth="1"/>
    <col min="5670" max="5673" width="2.125" style="124" customWidth="1"/>
    <col min="5674" max="5674" width="2.25" style="124" customWidth="1"/>
    <col min="5675" max="5680" width="2.625" style="124" customWidth="1"/>
    <col min="5681" max="5681" width="0.875" style="124" customWidth="1"/>
    <col min="5682" max="5682" width="4.125" style="124" customWidth="1"/>
    <col min="5683" max="5690" width="2.625" style="124" customWidth="1"/>
    <col min="5691" max="5693" width="2.125" style="124" customWidth="1"/>
    <col min="5694" max="5694" width="2.25" style="124" customWidth="1"/>
    <col min="5695" max="5695" width="2.125" style="124" customWidth="1"/>
    <col min="5696" max="5697" width="2.25" style="124" customWidth="1"/>
    <col min="5698" max="5703" width="2.125" style="124" customWidth="1"/>
    <col min="5704" max="5718" width="2.25" style="124" customWidth="1"/>
    <col min="5719" max="5888" width="9" style="124"/>
    <col min="5889" max="5891" width="3" style="124" customWidth="1"/>
    <col min="5892" max="5899" width="2.125" style="124" customWidth="1"/>
    <col min="5900" max="5900" width="2.375" style="124" customWidth="1"/>
    <col min="5901" max="5901" width="2.25" style="124" customWidth="1"/>
    <col min="5902" max="5916" width="2.125" style="124" customWidth="1"/>
    <col min="5917" max="5917" width="2.25" style="124" customWidth="1"/>
    <col min="5918" max="5924" width="2.125" style="124" customWidth="1"/>
    <col min="5925" max="5925" width="2" style="124" customWidth="1"/>
    <col min="5926" max="5929" width="2.125" style="124" customWidth="1"/>
    <col min="5930" max="5930" width="2.25" style="124" customWidth="1"/>
    <col min="5931" max="5936" width="2.625" style="124" customWidth="1"/>
    <col min="5937" max="5937" width="0.875" style="124" customWidth="1"/>
    <col min="5938" max="5938" width="4.125" style="124" customWidth="1"/>
    <col min="5939" max="5946" width="2.625" style="124" customWidth="1"/>
    <col min="5947" max="5949" width="2.125" style="124" customWidth="1"/>
    <col min="5950" max="5950" width="2.25" style="124" customWidth="1"/>
    <col min="5951" max="5951" width="2.125" style="124" customWidth="1"/>
    <col min="5952" max="5953" width="2.25" style="124" customWidth="1"/>
    <col min="5954" max="5959" width="2.125" style="124" customWidth="1"/>
    <col min="5960" max="5974" width="2.25" style="124" customWidth="1"/>
    <col min="5975" max="6144" width="9" style="124"/>
    <col min="6145" max="6147" width="3" style="124" customWidth="1"/>
    <col min="6148" max="6155" width="2.125" style="124" customWidth="1"/>
    <col min="6156" max="6156" width="2.375" style="124" customWidth="1"/>
    <col min="6157" max="6157" width="2.25" style="124" customWidth="1"/>
    <col min="6158" max="6172" width="2.125" style="124" customWidth="1"/>
    <col min="6173" max="6173" width="2.25" style="124" customWidth="1"/>
    <col min="6174" max="6180" width="2.125" style="124" customWidth="1"/>
    <col min="6181" max="6181" width="2" style="124" customWidth="1"/>
    <col min="6182" max="6185" width="2.125" style="124" customWidth="1"/>
    <col min="6186" max="6186" width="2.25" style="124" customWidth="1"/>
    <col min="6187" max="6192" width="2.625" style="124" customWidth="1"/>
    <col min="6193" max="6193" width="0.875" style="124" customWidth="1"/>
    <col min="6194" max="6194" width="4.125" style="124" customWidth="1"/>
    <col min="6195" max="6202" width="2.625" style="124" customWidth="1"/>
    <col min="6203" max="6205" width="2.125" style="124" customWidth="1"/>
    <col min="6206" max="6206" width="2.25" style="124" customWidth="1"/>
    <col min="6207" max="6207" width="2.125" style="124" customWidth="1"/>
    <col min="6208" max="6209" width="2.25" style="124" customWidth="1"/>
    <col min="6210" max="6215" width="2.125" style="124" customWidth="1"/>
    <col min="6216" max="6230" width="2.25" style="124" customWidth="1"/>
    <col min="6231" max="6400" width="9" style="124"/>
    <col min="6401" max="6403" width="3" style="124" customWidth="1"/>
    <col min="6404" max="6411" width="2.125" style="124" customWidth="1"/>
    <col min="6412" max="6412" width="2.375" style="124" customWidth="1"/>
    <col min="6413" max="6413" width="2.25" style="124" customWidth="1"/>
    <col min="6414" max="6428" width="2.125" style="124" customWidth="1"/>
    <col min="6429" max="6429" width="2.25" style="124" customWidth="1"/>
    <col min="6430" max="6436" width="2.125" style="124" customWidth="1"/>
    <col min="6437" max="6437" width="2" style="124" customWidth="1"/>
    <col min="6438" max="6441" width="2.125" style="124" customWidth="1"/>
    <col min="6442" max="6442" width="2.25" style="124" customWidth="1"/>
    <col min="6443" max="6448" width="2.625" style="124" customWidth="1"/>
    <col min="6449" max="6449" width="0.875" style="124" customWidth="1"/>
    <col min="6450" max="6450" width="4.125" style="124" customWidth="1"/>
    <col min="6451" max="6458" width="2.625" style="124" customWidth="1"/>
    <col min="6459" max="6461" width="2.125" style="124" customWidth="1"/>
    <col min="6462" max="6462" width="2.25" style="124" customWidth="1"/>
    <col min="6463" max="6463" width="2.125" style="124" customWidth="1"/>
    <col min="6464" max="6465" width="2.25" style="124" customWidth="1"/>
    <col min="6466" max="6471" width="2.125" style="124" customWidth="1"/>
    <col min="6472" max="6486" width="2.25" style="124" customWidth="1"/>
    <col min="6487" max="6656" width="9" style="124"/>
    <col min="6657" max="6659" width="3" style="124" customWidth="1"/>
    <col min="6660" max="6667" width="2.125" style="124" customWidth="1"/>
    <col min="6668" max="6668" width="2.375" style="124" customWidth="1"/>
    <col min="6669" max="6669" width="2.25" style="124" customWidth="1"/>
    <col min="6670" max="6684" width="2.125" style="124" customWidth="1"/>
    <col min="6685" max="6685" width="2.25" style="124" customWidth="1"/>
    <col min="6686" max="6692" width="2.125" style="124" customWidth="1"/>
    <col min="6693" max="6693" width="2" style="124" customWidth="1"/>
    <col min="6694" max="6697" width="2.125" style="124" customWidth="1"/>
    <col min="6698" max="6698" width="2.25" style="124" customWidth="1"/>
    <col min="6699" max="6704" width="2.625" style="124" customWidth="1"/>
    <col min="6705" max="6705" width="0.875" style="124" customWidth="1"/>
    <col min="6706" max="6706" width="4.125" style="124" customWidth="1"/>
    <col min="6707" max="6714" width="2.625" style="124" customWidth="1"/>
    <col min="6715" max="6717" width="2.125" style="124" customWidth="1"/>
    <col min="6718" max="6718" width="2.25" style="124" customWidth="1"/>
    <col min="6719" max="6719" width="2.125" style="124" customWidth="1"/>
    <col min="6720" max="6721" width="2.25" style="124" customWidth="1"/>
    <col min="6722" max="6727" width="2.125" style="124" customWidth="1"/>
    <col min="6728" max="6742" width="2.25" style="124" customWidth="1"/>
    <col min="6743" max="6912" width="9" style="124"/>
    <col min="6913" max="6915" width="3" style="124" customWidth="1"/>
    <col min="6916" max="6923" width="2.125" style="124" customWidth="1"/>
    <col min="6924" max="6924" width="2.375" style="124" customWidth="1"/>
    <col min="6925" max="6925" width="2.25" style="124" customWidth="1"/>
    <col min="6926" max="6940" width="2.125" style="124" customWidth="1"/>
    <col min="6941" max="6941" width="2.25" style="124" customWidth="1"/>
    <col min="6942" max="6948" width="2.125" style="124" customWidth="1"/>
    <col min="6949" max="6949" width="2" style="124" customWidth="1"/>
    <col min="6950" max="6953" width="2.125" style="124" customWidth="1"/>
    <col min="6954" max="6954" width="2.25" style="124" customWidth="1"/>
    <col min="6955" max="6960" width="2.625" style="124" customWidth="1"/>
    <col min="6961" max="6961" width="0.875" style="124" customWidth="1"/>
    <col min="6962" max="6962" width="4.125" style="124" customWidth="1"/>
    <col min="6963" max="6970" width="2.625" style="124" customWidth="1"/>
    <col min="6971" max="6973" width="2.125" style="124" customWidth="1"/>
    <col min="6974" max="6974" width="2.25" style="124" customWidth="1"/>
    <col min="6975" max="6975" width="2.125" style="124" customWidth="1"/>
    <col min="6976" max="6977" width="2.25" style="124" customWidth="1"/>
    <col min="6978" max="6983" width="2.125" style="124" customWidth="1"/>
    <col min="6984" max="6998" width="2.25" style="124" customWidth="1"/>
    <col min="6999" max="7168" width="9" style="124"/>
    <col min="7169" max="7171" width="3" style="124" customWidth="1"/>
    <col min="7172" max="7179" width="2.125" style="124" customWidth="1"/>
    <col min="7180" max="7180" width="2.375" style="124" customWidth="1"/>
    <col min="7181" max="7181" width="2.25" style="124" customWidth="1"/>
    <col min="7182" max="7196" width="2.125" style="124" customWidth="1"/>
    <col min="7197" max="7197" width="2.25" style="124" customWidth="1"/>
    <col min="7198" max="7204" width="2.125" style="124" customWidth="1"/>
    <col min="7205" max="7205" width="2" style="124" customWidth="1"/>
    <col min="7206" max="7209" width="2.125" style="124" customWidth="1"/>
    <col min="7210" max="7210" width="2.25" style="124" customWidth="1"/>
    <col min="7211" max="7216" width="2.625" style="124" customWidth="1"/>
    <col min="7217" max="7217" width="0.875" style="124" customWidth="1"/>
    <col min="7218" max="7218" width="4.125" style="124" customWidth="1"/>
    <col min="7219" max="7226" width="2.625" style="124" customWidth="1"/>
    <col min="7227" max="7229" width="2.125" style="124" customWidth="1"/>
    <col min="7230" max="7230" width="2.25" style="124" customWidth="1"/>
    <col min="7231" max="7231" width="2.125" style="124" customWidth="1"/>
    <col min="7232" max="7233" width="2.25" style="124" customWidth="1"/>
    <col min="7234" max="7239" width="2.125" style="124" customWidth="1"/>
    <col min="7240" max="7254" width="2.25" style="124" customWidth="1"/>
    <col min="7255" max="7424" width="9" style="124"/>
    <col min="7425" max="7427" width="3" style="124" customWidth="1"/>
    <col min="7428" max="7435" width="2.125" style="124" customWidth="1"/>
    <col min="7436" max="7436" width="2.375" style="124" customWidth="1"/>
    <col min="7437" max="7437" width="2.25" style="124" customWidth="1"/>
    <col min="7438" max="7452" width="2.125" style="124" customWidth="1"/>
    <col min="7453" max="7453" width="2.25" style="124" customWidth="1"/>
    <col min="7454" max="7460" width="2.125" style="124" customWidth="1"/>
    <col min="7461" max="7461" width="2" style="124" customWidth="1"/>
    <col min="7462" max="7465" width="2.125" style="124" customWidth="1"/>
    <col min="7466" max="7466" width="2.25" style="124" customWidth="1"/>
    <col min="7467" max="7472" width="2.625" style="124" customWidth="1"/>
    <col min="7473" max="7473" width="0.875" style="124" customWidth="1"/>
    <col min="7474" max="7474" width="4.125" style="124" customWidth="1"/>
    <col min="7475" max="7482" width="2.625" style="124" customWidth="1"/>
    <col min="7483" max="7485" width="2.125" style="124" customWidth="1"/>
    <col min="7486" max="7486" width="2.25" style="124" customWidth="1"/>
    <col min="7487" max="7487" width="2.125" style="124" customWidth="1"/>
    <col min="7488" max="7489" width="2.25" style="124" customWidth="1"/>
    <col min="7490" max="7495" width="2.125" style="124" customWidth="1"/>
    <col min="7496" max="7510" width="2.25" style="124" customWidth="1"/>
    <col min="7511" max="7680" width="9" style="124"/>
    <col min="7681" max="7683" width="3" style="124" customWidth="1"/>
    <col min="7684" max="7691" width="2.125" style="124" customWidth="1"/>
    <col min="7692" max="7692" width="2.375" style="124" customWidth="1"/>
    <col min="7693" max="7693" width="2.25" style="124" customWidth="1"/>
    <col min="7694" max="7708" width="2.125" style="124" customWidth="1"/>
    <col min="7709" max="7709" width="2.25" style="124" customWidth="1"/>
    <col min="7710" max="7716" width="2.125" style="124" customWidth="1"/>
    <col min="7717" max="7717" width="2" style="124" customWidth="1"/>
    <col min="7718" max="7721" width="2.125" style="124" customWidth="1"/>
    <col min="7722" max="7722" width="2.25" style="124" customWidth="1"/>
    <col min="7723" max="7728" width="2.625" style="124" customWidth="1"/>
    <col min="7729" max="7729" width="0.875" style="124" customWidth="1"/>
    <col min="7730" max="7730" width="4.125" style="124" customWidth="1"/>
    <col min="7731" max="7738" width="2.625" style="124" customWidth="1"/>
    <col min="7739" max="7741" width="2.125" style="124" customWidth="1"/>
    <col min="7742" max="7742" width="2.25" style="124" customWidth="1"/>
    <col min="7743" max="7743" width="2.125" style="124" customWidth="1"/>
    <col min="7744" max="7745" width="2.25" style="124" customWidth="1"/>
    <col min="7746" max="7751" width="2.125" style="124" customWidth="1"/>
    <col min="7752" max="7766" width="2.25" style="124" customWidth="1"/>
    <col min="7767" max="7936" width="9" style="124"/>
    <col min="7937" max="7939" width="3" style="124" customWidth="1"/>
    <col min="7940" max="7947" width="2.125" style="124" customWidth="1"/>
    <col min="7948" max="7948" width="2.375" style="124" customWidth="1"/>
    <col min="7949" max="7949" width="2.25" style="124" customWidth="1"/>
    <col min="7950" max="7964" width="2.125" style="124" customWidth="1"/>
    <col min="7965" max="7965" width="2.25" style="124" customWidth="1"/>
    <col min="7966" max="7972" width="2.125" style="124" customWidth="1"/>
    <col min="7973" max="7973" width="2" style="124" customWidth="1"/>
    <col min="7974" max="7977" width="2.125" style="124" customWidth="1"/>
    <col min="7978" max="7978" width="2.25" style="124" customWidth="1"/>
    <col min="7979" max="7984" width="2.625" style="124" customWidth="1"/>
    <col min="7985" max="7985" width="0.875" style="124" customWidth="1"/>
    <col min="7986" max="7986" width="4.125" style="124" customWidth="1"/>
    <col min="7987" max="7994" width="2.625" style="124" customWidth="1"/>
    <col min="7995" max="7997" width="2.125" style="124" customWidth="1"/>
    <col min="7998" max="7998" width="2.25" style="124" customWidth="1"/>
    <col min="7999" max="7999" width="2.125" style="124" customWidth="1"/>
    <col min="8000" max="8001" width="2.25" style="124" customWidth="1"/>
    <col min="8002" max="8007" width="2.125" style="124" customWidth="1"/>
    <col min="8008" max="8022" width="2.25" style="124" customWidth="1"/>
    <col min="8023" max="8192" width="9" style="124"/>
    <col min="8193" max="8195" width="3" style="124" customWidth="1"/>
    <col min="8196" max="8203" width="2.125" style="124" customWidth="1"/>
    <col min="8204" max="8204" width="2.375" style="124" customWidth="1"/>
    <col min="8205" max="8205" width="2.25" style="124" customWidth="1"/>
    <col min="8206" max="8220" width="2.125" style="124" customWidth="1"/>
    <col min="8221" max="8221" width="2.25" style="124" customWidth="1"/>
    <col min="8222" max="8228" width="2.125" style="124" customWidth="1"/>
    <col min="8229" max="8229" width="2" style="124" customWidth="1"/>
    <col min="8230" max="8233" width="2.125" style="124" customWidth="1"/>
    <col min="8234" max="8234" width="2.25" style="124" customWidth="1"/>
    <col min="8235" max="8240" width="2.625" style="124" customWidth="1"/>
    <col min="8241" max="8241" width="0.875" style="124" customWidth="1"/>
    <col min="8242" max="8242" width="4.125" style="124" customWidth="1"/>
    <col min="8243" max="8250" width="2.625" style="124" customWidth="1"/>
    <col min="8251" max="8253" width="2.125" style="124" customWidth="1"/>
    <col min="8254" max="8254" width="2.25" style="124" customWidth="1"/>
    <col min="8255" max="8255" width="2.125" style="124" customWidth="1"/>
    <col min="8256" max="8257" width="2.25" style="124" customWidth="1"/>
    <col min="8258" max="8263" width="2.125" style="124" customWidth="1"/>
    <col min="8264" max="8278" width="2.25" style="124" customWidth="1"/>
    <col min="8279" max="8448" width="9" style="124"/>
    <col min="8449" max="8451" width="3" style="124" customWidth="1"/>
    <col min="8452" max="8459" width="2.125" style="124" customWidth="1"/>
    <col min="8460" max="8460" width="2.375" style="124" customWidth="1"/>
    <col min="8461" max="8461" width="2.25" style="124" customWidth="1"/>
    <col min="8462" max="8476" width="2.125" style="124" customWidth="1"/>
    <col min="8477" max="8477" width="2.25" style="124" customWidth="1"/>
    <col min="8478" max="8484" width="2.125" style="124" customWidth="1"/>
    <col min="8485" max="8485" width="2" style="124" customWidth="1"/>
    <col min="8486" max="8489" width="2.125" style="124" customWidth="1"/>
    <col min="8490" max="8490" width="2.25" style="124" customWidth="1"/>
    <col min="8491" max="8496" width="2.625" style="124" customWidth="1"/>
    <col min="8497" max="8497" width="0.875" style="124" customWidth="1"/>
    <col min="8498" max="8498" width="4.125" style="124" customWidth="1"/>
    <col min="8499" max="8506" width="2.625" style="124" customWidth="1"/>
    <col min="8507" max="8509" width="2.125" style="124" customWidth="1"/>
    <col min="8510" max="8510" width="2.25" style="124" customWidth="1"/>
    <col min="8511" max="8511" width="2.125" style="124" customWidth="1"/>
    <col min="8512" max="8513" width="2.25" style="124" customWidth="1"/>
    <col min="8514" max="8519" width="2.125" style="124" customWidth="1"/>
    <col min="8520" max="8534" width="2.25" style="124" customWidth="1"/>
    <col min="8535" max="8704" width="9" style="124"/>
    <col min="8705" max="8707" width="3" style="124" customWidth="1"/>
    <col min="8708" max="8715" width="2.125" style="124" customWidth="1"/>
    <col min="8716" max="8716" width="2.375" style="124" customWidth="1"/>
    <col min="8717" max="8717" width="2.25" style="124" customWidth="1"/>
    <col min="8718" max="8732" width="2.125" style="124" customWidth="1"/>
    <col min="8733" max="8733" width="2.25" style="124" customWidth="1"/>
    <col min="8734" max="8740" width="2.125" style="124" customWidth="1"/>
    <col min="8741" max="8741" width="2" style="124" customWidth="1"/>
    <col min="8742" max="8745" width="2.125" style="124" customWidth="1"/>
    <col min="8746" max="8746" width="2.25" style="124" customWidth="1"/>
    <col min="8747" max="8752" width="2.625" style="124" customWidth="1"/>
    <col min="8753" max="8753" width="0.875" style="124" customWidth="1"/>
    <col min="8754" max="8754" width="4.125" style="124" customWidth="1"/>
    <col min="8755" max="8762" width="2.625" style="124" customWidth="1"/>
    <col min="8763" max="8765" width="2.125" style="124" customWidth="1"/>
    <col min="8766" max="8766" width="2.25" style="124" customWidth="1"/>
    <col min="8767" max="8767" width="2.125" style="124" customWidth="1"/>
    <col min="8768" max="8769" width="2.25" style="124" customWidth="1"/>
    <col min="8770" max="8775" width="2.125" style="124" customWidth="1"/>
    <col min="8776" max="8790" width="2.25" style="124" customWidth="1"/>
    <col min="8791" max="8960" width="9" style="124"/>
    <col min="8961" max="8963" width="3" style="124" customWidth="1"/>
    <col min="8964" max="8971" width="2.125" style="124" customWidth="1"/>
    <col min="8972" max="8972" width="2.375" style="124" customWidth="1"/>
    <col min="8973" max="8973" width="2.25" style="124" customWidth="1"/>
    <col min="8974" max="8988" width="2.125" style="124" customWidth="1"/>
    <col min="8989" max="8989" width="2.25" style="124" customWidth="1"/>
    <col min="8990" max="8996" width="2.125" style="124" customWidth="1"/>
    <col min="8997" max="8997" width="2" style="124" customWidth="1"/>
    <col min="8998" max="9001" width="2.125" style="124" customWidth="1"/>
    <col min="9002" max="9002" width="2.25" style="124" customWidth="1"/>
    <col min="9003" max="9008" width="2.625" style="124" customWidth="1"/>
    <col min="9009" max="9009" width="0.875" style="124" customWidth="1"/>
    <col min="9010" max="9010" width="4.125" style="124" customWidth="1"/>
    <col min="9011" max="9018" width="2.625" style="124" customWidth="1"/>
    <col min="9019" max="9021" width="2.125" style="124" customWidth="1"/>
    <col min="9022" max="9022" width="2.25" style="124" customWidth="1"/>
    <col min="9023" max="9023" width="2.125" style="124" customWidth="1"/>
    <col min="9024" max="9025" width="2.25" style="124" customWidth="1"/>
    <col min="9026" max="9031" width="2.125" style="124" customWidth="1"/>
    <col min="9032" max="9046" width="2.25" style="124" customWidth="1"/>
    <col min="9047" max="9216" width="9" style="124"/>
    <col min="9217" max="9219" width="3" style="124" customWidth="1"/>
    <col min="9220" max="9227" width="2.125" style="124" customWidth="1"/>
    <col min="9228" max="9228" width="2.375" style="124" customWidth="1"/>
    <col min="9229" max="9229" width="2.25" style="124" customWidth="1"/>
    <col min="9230" max="9244" width="2.125" style="124" customWidth="1"/>
    <col min="9245" max="9245" width="2.25" style="124" customWidth="1"/>
    <col min="9246" max="9252" width="2.125" style="124" customWidth="1"/>
    <col min="9253" max="9253" width="2" style="124" customWidth="1"/>
    <col min="9254" max="9257" width="2.125" style="124" customWidth="1"/>
    <col min="9258" max="9258" width="2.25" style="124" customWidth="1"/>
    <col min="9259" max="9264" width="2.625" style="124" customWidth="1"/>
    <col min="9265" max="9265" width="0.875" style="124" customWidth="1"/>
    <col min="9266" max="9266" width="4.125" style="124" customWidth="1"/>
    <col min="9267" max="9274" width="2.625" style="124" customWidth="1"/>
    <col min="9275" max="9277" width="2.125" style="124" customWidth="1"/>
    <col min="9278" max="9278" width="2.25" style="124" customWidth="1"/>
    <col min="9279" max="9279" width="2.125" style="124" customWidth="1"/>
    <col min="9280" max="9281" width="2.25" style="124" customWidth="1"/>
    <col min="9282" max="9287" width="2.125" style="124" customWidth="1"/>
    <col min="9288" max="9302" width="2.25" style="124" customWidth="1"/>
    <col min="9303" max="9472" width="9" style="124"/>
    <col min="9473" max="9475" width="3" style="124" customWidth="1"/>
    <col min="9476" max="9483" width="2.125" style="124" customWidth="1"/>
    <col min="9484" max="9484" width="2.375" style="124" customWidth="1"/>
    <col min="9485" max="9485" width="2.25" style="124" customWidth="1"/>
    <col min="9486" max="9500" width="2.125" style="124" customWidth="1"/>
    <col min="9501" max="9501" width="2.25" style="124" customWidth="1"/>
    <col min="9502" max="9508" width="2.125" style="124" customWidth="1"/>
    <col min="9509" max="9509" width="2" style="124" customWidth="1"/>
    <col min="9510" max="9513" width="2.125" style="124" customWidth="1"/>
    <col min="9514" max="9514" width="2.25" style="124" customWidth="1"/>
    <col min="9515" max="9520" width="2.625" style="124" customWidth="1"/>
    <col min="9521" max="9521" width="0.875" style="124" customWidth="1"/>
    <col min="9522" max="9522" width="4.125" style="124" customWidth="1"/>
    <col min="9523" max="9530" width="2.625" style="124" customWidth="1"/>
    <col min="9531" max="9533" width="2.125" style="124" customWidth="1"/>
    <col min="9534" max="9534" width="2.25" style="124" customWidth="1"/>
    <col min="9535" max="9535" width="2.125" style="124" customWidth="1"/>
    <col min="9536" max="9537" width="2.25" style="124" customWidth="1"/>
    <col min="9538" max="9543" width="2.125" style="124" customWidth="1"/>
    <col min="9544" max="9558" width="2.25" style="124" customWidth="1"/>
    <col min="9559" max="9728" width="9" style="124"/>
    <col min="9729" max="9731" width="3" style="124" customWidth="1"/>
    <col min="9732" max="9739" width="2.125" style="124" customWidth="1"/>
    <col min="9740" max="9740" width="2.375" style="124" customWidth="1"/>
    <col min="9741" max="9741" width="2.25" style="124" customWidth="1"/>
    <col min="9742" max="9756" width="2.125" style="124" customWidth="1"/>
    <col min="9757" max="9757" width="2.25" style="124" customWidth="1"/>
    <col min="9758" max="9764" width="2.125" style="124" customWidth="1"/>
    <col min="9765" max="9765" width="2" style="124" customWidth="1"/>
    <col min="9766" max="9769" width="2.125" style="124" customWidth="1"/>
    <col min="9770" max="9770" width="2.25" style="124" customWidth="1"/>
    <col min="9771" max="9776" width="2.625" style="124" customWidth="1"/>
    <col min="9777" max="9777" width="0.875" style="124" customWidth="1"/>
    <col min="9778" max="9778" width="4.125" style="124" customWidth="1"/>
    <col min="9779" max="9786" width="2.625" style="124" customWidth="1"/>
    <col min="9787" max="9789" width="2.125" style="124" customWidth="1"/>
    <col min="9790" max="9790" width="2.25" style="124" customWidth="1"/>
    <col min="9791" max="9791" width="2.125" style="124" customWidth="1"/>
    <col min="9792" max="9793" width="2.25" style="124" customWidth="1"/>
    <col min="9794" max="9799" width="2.125" style="124" customWidth="1"/>
    <col min="9800" max="9814" width="2.25" style="124" customWidth="1"/>
    <col min="9815" max="9984" width="9" style="124"/>
    <col min="9985" max="9987" width="3" style="124" customWidth="1"/>
    <col min="9988" max="9995" width="2.125" style="124" customWidth="1"/>
    <col min="9996" max="9996" width="2.375" style="124" customWidth="1"/>
    <col min="9997" max="9997" width="2.25" style="124" customWidth="1"/>
    <col min="9998" max="10012" width="2.125" style="124" customWidth="1"/>
    <col min="10013" max="10013" width="2.25" style="124" customWidth="1"/>
    <col min="10014" max="10020" width="2.125" style="124" customWidth="1"/>
    <col min="10021" max="10021" width="2" style="124" customWidth="1"/>
    <col min="10022" max="10025" width="2.125" style="124" customWidth="1"/>
    <col min="10026" max="10026" width="2.25" style="124" customWidth="1"/>
    <col min="10027" max="10032" width="2.625" style="124" customWidth="1"/>
    <col min="10033" max="10033" width="0.875" style="124" customWidth="1"/>
    <col min="10034" max="10034" width="4.125" style="124" customWidth="1"/>
    <col min="10035" max="10042" width="2.625" style="124" customWidth="1"/>
    <col min="10043" max="10045" width="2.125" style="124" customWidth="1"/>
    <col min="10046" max="10046" width="2.25" style="124" customWidth="1"/>
    <col min="10047" max="10047" width="2.125" style="124" customWidth="1"/>
    <col min="10048" max="10049" width="2.25" style="124" customWidth="1"/>
    <col min="10050" max="10055" width="2.125" style="124" customWidth="1"/>
    <col min="10056" max="10070" width="2.25" style="124" customWidth="1"/>
    <col min="10071" max="10240" width="9" style="124"/>
    <col min="10241" max="10243" width="3" style="124" customWidth="1"/>
    <col min="10244" max="10251" width="2.125" style="124" customWidth="1"/>
    <col min="10252" max="10252" width="2.375" style="124" customWidth="1"/>
    <col min="10253" max="10253" width="2.25" style="124" customWidth="1"/>
    <col min="10254" max="10268" width="2.125" style="124" customWidth="1"/>
    <col min="10269" max="10269" width="2.25" style="124" customWidth="1"/>
    <col min="10270" max="10276" width="2.125" style="124" customWidth="1"/>
    <col min="10277" max="10277" width="2" style="124" customWidth="1"/>
    <col min="10278" max="10281" width="2.125" style="124" customWidth="1"/>
    <col min="10282" max="10282" width="2.25" style="124" customWidth="1"/>
    <col min="10283" max="10288" width="2.625" style="124" customWidth="1"/>
    <col min="10289" max="10289" width="0.875" style="124" customWidth="1"/>
    <col min="10290" max="10290" width="4.125" style="124" customWidth="1"/>
    <col min="10291" max="10298" width="2.625" style="124" customWidth="1"/>
    <col min="10299" max="10301" width="2.125" style="124" customWidth="1"/>
    <col min="10302" max="10302" width="2.25" style="124" customWidth="1"/>
    <col min="10303" max="10303" width="2.125" style="124" customWidth="1"/>
    <col min="10304" max="10305" width="2.25" style="124" customWidth="1"/>
    <col min="10306" max="10311" width="2.125" style="124" customWidth="1"/>
    <col min="10312" max="10326" width="2.25" style="124" customWidth="1"/>
    <col min="10327" max="10496" width="9" style="124"/>
    <col min="10497" max="10499" width="3" style="124" customWidth="1"/>
    <col min="10500" max="10507" width="2.125" style="124" customWidth="1"/>
    <col min="10508" max="10508" width="2.375" style="124" customWidth="1"/>
    <col min="10509" max="10509" width="2.25" style="124" customWidth="1"/>
    <col min="10510" max="10524" width="2.125" style="124" customWidth="1"/>
    <col min="10525" max="10525" width="2.25" style="124" customWidth="1"/>
    <col min="10526" max="10532" width="2.125" style="124" customWidth="1"/>
    <col min="10533" max="10533" width="2" style="124" customWidth="1"/>
    <col min="10534" max="10537" width="2.125" style="124" customWidth="1"/>
    <col min="10538" max="10538" width="2.25" style="124" customWidth="1"/>
    <col min="10539" max="10544" width="2.625" style="124" customWidth="1"/>
    <col min="10545" max="10545" width="0.875" style="124" customWidth="1"/>
    <col min="10546" max="10546" width="4.125" style="124" customWidth="1"/>
    <col min="10547" max="10554" width="2.625" style="124" customWidth="1"/>
    <col min="10555" max="10557" width="2.125" style="124" customWidth="1"/>
    <col min="10558" max="10558" width="2.25" style="124" customWidth="1"/>
    <col min="10559" max="10559" width="2.125" style="124" customWidth="1"/>
    <col min="10560" max="10561" width="2.25" style="124" customWidth="1"/>
    <col min="10562" max="10567" width="2.125" style="124" customWidth="1"/>
    <col min="10568" max="10582" width="2.25" style="124" customWidth="1"/>
    <col min="10583" max="10752" width="9" style="124"/>
    <col min="10753" max="10755" width="3" style="124" customWidth="1"/>
    <col min="10756" max="10763" width="2.125" style="124" customWidth="1"/>
    <col min="10764" max="10764" width="2.375" style="124" customWidth="1"/>
    <col min="10765" max="10765" width="2.25" style="124" customWidth="1"/>
    <col min="10766" max="10780" width="2.125" style="124" customWidth="1"/>
    <col min="10781" max="10781" width="2.25" style="124" customWidth="1"/>
    <col min="10782" max="10788" width="2.125" style="124" customWidth="1"/>
    <col min="10789" max="10789" width="2" style="124" customWidth="1"/>
    <col min="10790" max="10793" width="2.125" style="124" customWidth="1"/>
    <col min="10794" max="10794" width="2.25" style="124" customWidth="1"/>
    <col min="10795" max="10800" width="2.625" style="124" customWidth="1"/>
    <col min="10801" max="10801" width="0.875" style="124" customWidth="1"/>
    <col min="10802" max="10802" width="4.125" style="124" customWidth="1"/>
    <col min="10803" max="10810" width="2.625" style="124" customWidth="1"/>
    <col min="10811" max="10813" width="2.125" style="124" customWidth="1"/>
    <col min="10814" max="10814" width="2.25" style="124" customWidth="1"/>
    <col min="10815" max="10815" width="2.125" style="124" customWidth="1"/>
    <col min="10816" max="10817" width="2.25" style="124" customWidth="1"/>
    <col min="10818" max="10823" width="2.125" style="124" customWidth="1"/>
    <col min="10824" max="10838" width="2.25" style="124" customWidth="1"/>
    <col min="10839" max="11008" width="9" style="124"/>
    <col min="11009" max="11011" width="3" style="124" customWidth="1"/>
    <col min="11012" max="11019" width="2.125" style="124" customWidth="1"/>
    <col min="11020" max="11020" width="2.375" style="124" customWidth="1"/>
    <col min="11021" max="11021" width="2.25" style="124" customWidth="1"/>
    <col min="11022" max="11036" width="2.125" style="124" customWidth="1"/>
    <col min="11037" max="11037" width="2.25" style="124" customWidth="1"/>
    <col min="11038" max="11044" width="2.125" style="124" customWidth="1"/>
    <col min="11045" max="11045" width="2" style="124" customWidth="1"/>
    <col min="11046" max="11049" width="2.125" style="124" customWidth="1"/>
    <col min="11050" max="11050" width="2.25" style="124" customWidth="1"/>
    <col min="11051" max="11056" width="2.625" style="124" customWidth="1"/>
    <col min="11057" max="11057" width="0.875" style="124" customWidth="1"/>
    <col min="11058" max="11058" width="4.125" style="124" customWidth="1"/>
    <col min="11059" max="11066" width="2.625" style="124" customWidth="1"/>
    <col min="11067" max="11069" width="2.125" style="124" customWidth="1"/>
    <col min="11070" max="11070" width="2.25" style="124" customWidth="1"/>
    <col min="11071" max="11071" width="2.125" style="124" customWidth="1"/>
    <col min="11072" max="11073" width="2.25" style="124" customWidth="1"/>
    <col min="11074" max="11079" width="2.125" style="124" customWidth="1"/>
    <col min="11080" max="11094" width="2.25" style="124" customWidth="1"/>
    <col min="11095" max="11264" width="9" style="124"/>
    <col min="11265" max="11267" width="3" style="124" customWidth="1"/>
    <col min="11268" max="11275" width="2.125" style="124" customWidth="1"/>
    <col min="11276" max="11276" width="2.375" style="124" customWidth="1"/>
    <col min="11277" max="11277" width="2.25" style="124" customWidth="1"/>
    <col min="11278" max="11292" width="2.125" style="124" customWidth="1"/>
    <col min="11293" max="11293" width="2.25" style="124" customWidth="1"/>
    <col min="11294" max="11300" width="2.125" style="124" customWidth="1"/>
    <col min="11301" max="11301" width="2" style="124" customWidth="1"/>
    <col min="11302" max="11305" width="2.125" style="124" customWidth="1"/>
    <col min="11306" max="11306" width="2.25" style="124" customWidth="1"/>
    <col min="11307" max="11312" width="2.625" style="124" customWidth="1"/>
    <col min="11313" max="11313" width="0.875" style="124" customWidth="1"/>
    <col min="11314" max="11314" width="4.125" style="124" customWidth="1"/>
    <col min="11315" max="11322" width="2.625" style="124" customWidth="1"/>
    <col min="11323" max="11325" width="2.125" style="124" customWidth="1"/>
    <col min="11326" max="11326" width="2.25" style="124" customWidth="1"/>
    <col min="11327" max="11327" width="2.125" style="124" customWidth="1"/>
    <col min="11328" max="11329" width="2.25" style="124" customWidth="1"/>
    <col min="11330" max="11335" width="2.125" style="124" customWidth="1"/>
    <col min="11336" max="11350" width="2.25" style="124" customWidth="1"/>
    <col min="11351" max="11520" width="9" style="124"/>
    <col min="11521" max="11523" width="3" style="124" customWidth="1"/>
    <col min="11524" max="11531" width="2.125" style="124" customWidth="1"/>
    <col min="11532" max="11532" width="2.375" style="124" customWidth="1"/>
    <col min="11533" max="11533" width="2.25" style="124" customWidth="1"/>
    <col min="11534" max="11548" width="2.125" style="124" customWidth="1"/>
    <col min="11549" max="11549" width="2.25" style="124" customWidth="1"/>
    <col min="11550" max="11556" width="2.125" style="124" customWidth="1"/>
    <col min="11557" max="11557" width="2" style="124" customWidth="1"/>
    <col min="11558" max="11561" width="2.125" style="124" customWidth="1"/>
    <col min="11562" max="11562" width="2.25" style="124" customWidth="1"/>
    <col min="11563" max="11568" width="2.625" style="124" customWidth="1"/>
    <col min="11569" max="11569" width="0.875" style="124" customWidth="1"/>
    <col min="11570" max="11570" width="4.125" style="124" customWidth="1"/>
    <col min="11571" max="11578" width="2.625" style="124" customWidth="1"/>
    <col min="11579" max="11581" width="2.125" style="124" customWidth="1"/>
    <col min="11582" max="11582" width="2.25" style="124" customWidth="1"/>
    <col min="11583" max="11583" width="2.125" style="124" customWidth="1"/>
    <col min="11584" max="11585" width="2.25" style="124" customWidth="1"/>
    <col min="11586" max="11591" width="2.125" style="124" customWidth="1"/>
    <col min="11592" max="11606" width="2.25" style="124" customWidth="1"/>
    <col min="11607" max="11776" width="9" style="124"/>
    <col min="11777" max="11779" width="3" style="124" customWidth="1"/>
    <col min="11780" max="11787" width="2.125" style="124" customWidth="1"/>
    <col min="11788" max="11788" width="2.375" style="124" customWidth="1"/>
    <col min="11789" max="11789" width="2.25" style="124" customWidth="1"/>
    <col min="11790" max="11804" width="2.125" style="124" customWidth="1"/>
    <col min="11805" max="11805" width="2.25" style="124" customWidth="1"/>
    <col min="11806" max="11812" width="2.125" style="124" customWidth="1"/>
    <col min="11813" max="11813" width="2" style="124" customWidth="1"/>
    <col min="11814" max="11817" width="2.125" style="124" customWidth="1"/>
    <col min="11818" max="11818" width="2.25" style="124" customWidth="1"/>
    <col min="11819" max="11824" width="2.625" style="124" customWidth="1"/>
    <col min="11825" max="11825" width="0.875" style="124" customWidth="1"/>
    <col min="11826" max="11826" width="4.125" style="124" customWidth="1"/>
    <col min="11827" max="11834" width="2.625" style="124" customWidth="1"/>
    <col min="11835" max="11837" width="2.125" style="124" customWidth="1"/>
    <col min="11838" max="11838" width="2.25" style="124" customWidth="1"/>
    <col min="11839" max="11839" width="2.125" style="124" customWidth="1"/>
    <col min="11840" max="11841" width="2.25" style="124" customWidth="1"/>
    <col min="11842" max="11847" width="2.125" style="124" customWidth="1"/>
    <col min="11848" max="11862" width="2.25" style="124" customWidth="1"/>
    <col min="11863" max="12032" width="9" style="124"/>
    <col min="12033" max="12035" width="3" style="124" customWidth="1"/>
    <col min="12036" max="12043" width="2.125" style="124" customWidth="1"/>
    <col min="12044" max="12044" width="2.375" style="124" customWidth="1"/>
    <col min="12045" max="12045" width="2.25" style="124" customWidth="1"/>
    <col min="12046" max="12060" width="2.125" style="124" customWidth="1"/>
    <col min="12061" max="12061" width="2.25" style="124" customWidth="1"/>
    <col min="12062" max="12068" width="2.125" style="124" customWidth="1"/>
    <col min="12069" max="12069" width="2" style="124" customWidth="1"/>
    <col min="12070" max="12073" width="2.125" style="124" customWidth="1"/>
    <col min="12074" max="12074" width="2.25" style="124" customWidth="1"/>
    <col min="12075" max="12080" width="2.625" style="124" customWidth="1"/>
    <col min="12081" max="12081" width="0.875" style="124" customWidth="1"/>
    <col min="12082" max="12082" width="4.125" style="124" customWidth="1"/>
    <col min="12083" max="12090" width="2.625" style="124" customWidth="1"/>
    <col min="12091" max="12093" width="2.125" style="124" customWidth="1"/>
    <col min="12094" max="12094" width="2.25" style="124" customWidth="1"/>
    <col min="12095" max="12095" width="2.125" style="124" customWidth="1"/>
    <col min="12096" max="12097" width="2.25" style="124" customWidth="1"/>
    <col min="12098" max="12103" width="2.125" style="124" customWidth="1"/>
    <col min="12104" max="12118" width="2.25" style="124" customWidth="1"/>
    <col min="12119" max="12288" width="9" style="124"/>
    <col min="12289" max="12291" width="3" style="124" customWidth="1"/>
    <col min="12292" max="12299" width="2.125" style="124" customWidth="1"/>
    <col min="12300" max="12300" width="2.375" style="124" customWidth="1"/>
    <col min="12301" max="12301" width="2.25" style="124" customWidth="1"/>
    <col min="12302" max="12316" width="2.125" style="124" customWidth="1"/>
    <col min="12317" max="12317" width="2.25" style="124" customWidth="1"/>
    <col min="12318" max="12324" width="2.125" style="124" customWidth="1"/>
    <col min="12325" max="12325" width="2" style="124" customWidth="1"/>
    <col min="12326" max="12329" width="2.125" style="124" customWidth="1"/>
    <col min="12330" max="12330" width="2.25" style="124" customWidth="1"/>
    <col min="12331" max="12336" width="2.625" style="124" customWidth="1"/>
    <col min="12337" max="12337" width="0.875" style="124" customWidth="1"/>
    <col min="12338" max="12338" width="4.125" style="124" customWidth="1"/>
    <col min="12339" max="12346" width="2.625" style="124" customWidth="1"/>
    <col min="12347" max="12349" width="2.125" style="124" customWidth="1"/>
    <col min="12350" max="12350" width="2.25" style="124" customWidth="1"/>
    <col min="12351" max="12351" width="2.125" style="124" customWidth="1"/>
    <col min="12352" max="12353" width="2.25" style="124" customWidth="1"/>
    <col min="12354" max="12359" width="2.125" style="124" customWidth="1"/>
    <col min="12360" max="12374" width="2.25" style="124" customWidth="1"/>
    <col min="12375" max="12544" width="9" style="124"/>
    <col min="12545" max="12547" width="3" style="124" customWidth="1"/>
    <col min="12548" max="12555" width="2.125" style="124" customWidth="1"/>
    <col min="12556" max="12556" width="2.375" style="124" customWidth="1"/>
    <col min="12557" max="12557" width="2.25" style="124" customWidth="1"/>
    <col min="12558" max="12572" width="2.125" style="124" customWidth="1"/>
    <col min="12573" max="12573" width="2.25" style="124" customWidth="1"/>
    <col min="12574" max="12580" width="2.125" style="124" customWidth="1"/>
    <col min="12581" max="12581" width="2" style="124" customWidth="1"/>
    <col min="12582" max="12585" width="2.125" style="124" customWidth="1"/>
    <col min="12586" max="12586" width="2.25" style="124" customWidth="1"/>
    <col min="12587" max="12592" width="2.625" style="124" customWidth="1"/>
    <col min="12593" max="12593" width="0.875" style="124" customWidth="1"/>
    <col min="12594" max="12594" width="4.125" style="124" customWidth="1"/>
    <col min="12595" max="12602" width="2.625" style="124" customWidth="1"/>
    <col min="12603" max="12605" width="2.125" style="124" customWidth="1"/>
    <col min="12606" max="12606" width="2.25" style="124" customWidth="1"/>
    <col min="12607" max="12607" width="2.125" style="124" customWidth="1"/>
    <col min="12608" max="12609" width="2.25" style="124" customWidth="1"/>
    <col min="12610" max="12615" width="2.125" style="124" customWidth="1"/>
    <col min="12616" max="12630" width="2.25" style="124" customWidth="1"/>
    <col min="12631" max="12800" width="9" style="124"/>
    <col min="12801" max="12803" width="3" style="124" customWidth="1"/>
    <col min="12804" max="12811" width="2.125" style="124" customWidth="1"/>
    <col min="12812" max="12812" width="2.375" style="124" customWidth="1"/>
    <col min="12813" max="12813" width="2.25" style="124" customWidth="1"/>
    <col min="12814" max="12828" width="2.125" style="124" customWidth="1"/>
    <col min="12829" max="12829" width="2.25" style="124" customWidth="1"/>
    <col min="12830" max="12836" width="2.125" style="124" customWidth="1"/>
    <col min="12837" max="12837" width="2" style="124" customWidth="1"/>
    <col min="12838" max="12841" width="2.125" style="124" customWidth="1"/>
    <col min="12842" max="12842" width="2.25" style="124" customWidth="1"/>
    <col min="12843" max="12848" width="2.625" style="124" customWidth="1"/>
    <col min="12849" max="12849" width="0.875" style="124" customWidth="1"/>
    <col min="12850" max="12850" width="4.125" style="124" customWidth="1"/>
    <col min="12851" max="12858" width="2.625" style="124" customWidth="1"/>
    <col min="12859" max="12861" width="2.125" style="124" customWidth="1"/>
    <col min="12862" max="12862" width="2.25" style="124" customWidth="1"/>
    <col min="12863" max="12863" width="2.125" style="124" customWidth="1"/>
    <col min="12864" max="12865" width="2.25" style="124" customWidth="1"/>
    <col min="12866" max="12871" width="2.125" style="124" customWidth="1"/>
    <col min="12872" max="12886" width="2.25" style="124" customWidth="1"/>
    <col min="12887" max="13056" width="9" style="124"/>
    <col min="13057" max="13059" width="3" style="124" customWidth="1"/>
    <col min="13060" max="13067" width="2.125" style="124" customWidth="1"/>
    <col min="13068" max="13068" width="2.375" style="124" customWidth="1"/>
    <col min="13069" max="13069" width="2.25" style="124" customWidth="1"/>
    <col min="13070" max="13084" width="2.125" style="124" customWidth="1"/>
    <col min="13085" max="13085" width="2.25" style="124" customWidth="1"/>
    <col min="13086" max="13092" width="2.125" style="124" customWidth="1"/>
    <col min="13093" max="13093" width="2" style="124" customWidth="1"/>
    <col min="13094" max="13097" width="2.125" style="124" customWidth="1"/>
    <col min="13098" max="13098" width="2.25" style="124" customWidth="1"/>
    <col min="13099" max="13104" width="2.625" style="124" customWidth="1"/>
    <col min="13105" max="13105" width="0.875" style="124" customWidth="1"/>
    <col min="13106" max="13106" width="4.125" style="124" customWidth="1"/>
    <col min="13107" max="13114" width="2.625" style="124" customWidth="1"/>
    <col min="13115" max="13117" width="2.125" style="124" customWidth="1"/>
    <col min="13118" max="13118" width="2.25" style="124" customWidth="1"/>
    <col min="13119" max="13119" width="2.125" style="124" customWidth="1"/>
    <col min="13120" max="13121" width="2.25" style="124" customWidth="1"/>
    <col min="13122" max="13127" width="2.125" style="124" customWidth="1"/>
    <col min="13128" max="13142" width="2.25" style="124" customWidth="1"/>
    <col min="13143" max="13312" width="9" style="124"/>
    <col min="13313" max="13315" width="3" style="124" customWidth="1"/>
    <col min="13316" max="13323" width="2.125" style="124" customWidth="1"/>
    <col min="13324" max="13324" width="2.375" style="124" customWidth="1"/>
    <col min="13325" max="13325" width="2.25" style="124" customWidth="1"/>
    <col min="13326" max="13340" width="2.125" style="124" customWidth="1"/>
    <col min="13341" max="13341" width="2.25" style="124" customWidth="1"/>
    <col min="13342" max="13348" width="2.125" style="124" customWidth="1"/>
    <col min="13349" max="13349" width="2" style="124" customWidth="1"/>
    <col min="13350" max="13353" width="2.125" style="124" customWidth="1"/>
    <col min="13354" max="13354" width="2.25" style="124" customWidth="1"/>
    <col min="13355" max="13360" width="2.625" style="124" customWidth="1"/>
    <col min="13361" max="13361" width="0.875" style="124" customWidth="1"/>
    <col min="13362" max="13362" width="4.125" style="124" customWidth="1"/>
    <col min="13363" max="13370" width="2.625" style="124" customWidth="1"/>
    <col min="13371" max="13373" width="2.125" style="124" customWidth="1"/>
    <col min="13374" max="13374" width="2.25" style="124" customWidth="1"/>
    <col min="13375" max="13375" width="2.125" style="124" customWidth="1"/>
    <col min="13376" max="13377" width="2.25" style="124" customWidth="1"/>
    <col min="13378" max="13383" width="2.125" style="124" customWidth="1"/>
    <col min="13384" max="13398" width="2.25" style="124" customWidth="1"/>
    <col min="13399" max="13568" width="9" style="124"/>
    <col min="13569" max="13571" width="3" style="124" customWidth="1"/>
    <col min="13572" max="13579" width="2.125" style="124" customWidth="1"/>
    <col min="13580" max="13580" width="2.375" style="124" customWidth="1"/>
    <col min="13581" max="13581" width="2.25" style="124" customWidth="1"/>
    <col min="13582" max="13596" width="2.125" style="124" customWidth="1"/>
    <col min="13597" max="13597" width="2.25" style="124" customWidth="1"/>
    <col min="13598" max="13604" width="2.125" style="124" customWidth="1"/>
    <col min="13605" max="13605" width="2" style="124" customWidth="1"/>
    <col min="13606" max="13609" width="2.125" style="124" customWidth="1"/>
    <col min="13610" max="13610" width="2.25" style="124" customWidth="1"/>
    <col min="13611" max="13616" width="2.625" style="124" customWidth="1"/>
    <col min="13617" max="13617" width="0.875" style="124" customWidth="1"/>
    <col min="13618" max="13618" width="4.125" style="124" customWidth="1"/>
    <col min="13619" max="13626" width="2.625" style="124" customWidth="1"/>
    <col min="13627" max="13629" width="2.125" style="124" customWidth="1"/>
    <col min="13630" max="13630" width="2.25" style="124" customWidth="1"/>
    <col min="13631" max="13631" width="2.125" style="124" customWidth="1"/>
    <col min="13632" max="13633" width="2.25" style="124" customWidth="1"/>
    <col min="13634" max="13639" width="2.125" style="124" customWidth="1"/>
    <col min="13640" max="13654" width="2.25" style="124" customWidth="1"/>
    <col min="13655" max="13824" width="9" style="124"/>
    <col min="13825" max="13827" width="3" style="124" customWidth="1"/>
    <col min="13828" max="13835" width="2.125" style="124" customWidth="1"/>
    <col min="13836" max="13836" width="2.375" style="124" customWidth="1"/>
    <col min="13837" max="13837" width="2.25" style="124" customWidth="1"/>
    <col min="13838" max="13852" width="2.125" style="124" customWidth="1"/>
    <col min="13853" max="13853" width="2.25" style="124" customWidth="1"/>
    <col min="13854" max="13860" width="2.125" style="124" customWidth="1"/>
    <col min="13861" max="13861" width="2" style="124" customWidth="1"/>
    <col min="13862" max="13865" width="2.125" style="124" customWidth="1"/>
    <col min="13866" max="13866" width="2.25" style="124" customWidth="1"/>
    <col min="13867" max="13872" width="2.625" style="124" customWidth="1"/>
    <col min="13873" max="13873" width="0.875" style="124" customWidth="1"/>
    <col min="13874" max="13874" width="4.125" style="124" customWidth="1"/>
    <col min="13875" max="13882" width="2.625" style="124" customWidth="1"/>
    <col min="13883" max="13885" width="2.125" style="124" customWidth="1"/>
    <col min="13886" max="13886" width="2.25" style="124" customWidth="1"/>
    <col min="13887" max="13887" width="2.125" style="124" customWidth="1"/>
    <col min="13888" max="13889" width="2.25" style="124" customWidth="1"/>
    <col min="13890" max="13895" width="2.125" style="124" customWidth="1"/>
    <col min="13896" max="13910" width="2.25" style="124" customWidth="1"/>
    <col min="13911" max="14080" width="9" style="124"/>
    <col min="14081" max="14083" width="3" style="124" customWidth="1"/>
    <col min="14084" max="14091" width="2.125" style="124" customWidth="1"/>
    <col min="14092" max="14092" width="2.375" style="124" customWidth="1"/>
    <col min="14093" max="14093" width="2.25" style="124" customWidth="1"/>
    <col min="14094" max="14108" width="2.125" style="124" customWidth="1"/>
    <col min="14109" max="14109" width="2.25" style="124" customWidth="1"/>
    <col min="14110" max="14116" width="2.125" style="124" customWidth="1"/>
    <col min="14117" max="14117" width="2" style="124" customWidth="1"/>
    <col min="14118" max="14121" width="2.125" style="124" customWidth="1"/>
    <col min="14122" max="14122" width="2.25" style="124" customWidth="1"/>
    <col min="14123" max="14128" width="2.625" style="124" customWidth="1"/>
    <col min="14129" max="14129" width="0.875" style="124" customWidth="1"/>
    <col min="14130" max="14130" width="4.125" style="124" customWidth="1"/>
    <col min="14131" max="14138" width="2.625" style="124" customWidth="1"/>
    <col min="14139" max="14141" width="2.125" style="124" customWidth="1"/>
    <col min="14142" max="14142" width="2.25" style="124" customWidth="1"/>
    <col min="14143" max="14143" width="2.125" style="124" customWidth="1"/>
    <col min="14144" max="14145" width="2.25" style="124" customWidth="1"/>
    <col min="14146" max="14151" width="2.125" style="124" customWidth="1"/>
    <col min="14152" max="14166" width="2.25" style="124" customWidth="1"/>
    <col min="14167" max="14336" width="9" style="124"/>
    <col min="14337" max="14339" width="3" style="124" customWidth="1"/>
    <col min="14340" max="14347" width="2.125" style="124" customWidth="1"/>
    <col min="14348" max="14348" width="2.375" style="124" customWidth="1"/>
    <col min="14349" max="14349" width="2.25" style="124" customWidth="1"/>
    <col min="14350" max="14364" width="2.125" style="124" customWidth="1"/>
    <col min="14365" max="14365" width="2.25" style="124" customWidth="1"/>
    <col min="14366" max="14372" width="2.125" style="124" customWidth="1"/>
    <col min="14373" max="14373" width="2" style="124" customWidth="1"/>
    <col min="14374" max="14377" width="2.125" style="124" customWidth="1"/>
    <col min="14378" max="14378" width="2.25" style="124" customWidth="1"/>
    <col min="14379" max="14384" width="2.625" style="124" customWidth="1"/>
    <col min="14385" max="14385" width="0.875" style="124" customWidth="1"/>
    <col min="14386" max="14386" width="4.125" style="124" customWidth="1"/>
    <col min="14387" max="14394" width="2.625" style="124" customWidth="1"/>
    <col min="14395" max="14397" width="2.125" style="124" customWidth="1"/>
    <col min="14398" max="14398" width="2.25" style="124" customWidth="1"/>
    <col min="14399" max="14399" width="2.125" style="124" customWidth="1"/>
    <col min="14400" max="14401" width="2.25" style="124" customWidth="1"/>
    <col min="14402" max="14407" width="2.125" style="124" customWidth="1"/>
    <col min="14408" max="14422" width="2.25" style="124" customWidth="1"/>
    <col min="14423" max="14592" width="9" style="124"/>
    <col min="14593" max="14595" width="3" style="124" customWidth="1"/>
    <col min="14596" max="14603" width="2.125" style="124" customWidth="1"/>
    <col min="14604" max="14604" width="2.375" style="124" customWidth="1"/>
    <col min="14605" max="14605" width="2.25" style="124" customWidth="1"/>
    <col min="14606" max="14620" width="2.125" style="124" customWidth="1"/>
    <col min="14621" max="14621" width="2.25" style="124" customWidth="1"/>
    <col min="14622" max="14628" width="2.125" style="124" customWidth="1"/>
    <col min="14629" max="14629" width="2" style="124" customWidth="1"/>
    <col min="14630" max="14633" width="2.125" style="124" customWidth="1"/>
    <col min="14634" max="14634" width="2.25" style="124" customWidth="1"/>
    <col min="14635" max="14640" width="2.625" style="124" customWidth="1"/>
    <col min="14641" max="14641" width="0.875" style="124" customWidth="1"/>
    <col min="14642" max="14642" width="4.125" style="124" customWidth="1"/>
    <col min="14643" max="14650" width="2.625" style="124" customWidth="1"/>
    <col min="14651" max="14653" width="2.125" style="124" customWidth="1"/>
    <col min="14654" max="14654" width="2.25" style="124" customWidth="1"/>
    <col min="14655" max="14655" width="2.125" style="124" customWidth="1"/>
    <col min="14656" max="14657" width="2.25" style="124" customWidth="1"/>
    <col min="14658" max="14663" width="2.125" style="124" customWidth="1"/>
    <col min="14664" max="14678" width="2.25" style="124" customWidth="1"/>
    <col min="14679" max="14848" width="9" style="124"/>
    <col min="14849" max="14851" width="3" style="124" customWidth="1"/>
    <col min="14852" max="14859" width="2.125" style="124" customWidth="1"/>
    <col min="14860" max="14860" width="2.375" style="124" customWidth="1"/>
    <col min="14861" max="14861" width="2.25" style="124" customWidth="1"/>
    <col min="14862" max="14876" width="2.125" style="124" customWidth="1"/>
    <col min="14877" max="14877" width="2.25" style="124" customWidth="1"/>
    <col min="14878" max="14884" width="2.125" style="124" customWidth="1"/>
    <col min="14885" max="14885" width="2" style="124" customWidth="1"/>
    <col min="14886" max="14889" width="2.125" style="124" customWidth="1"/>
    <col min="14890" max="14890" width="2.25" style="124" customWidth="1"/>
    <col min="14891" max="14896" width="2.625" style="124" customWidth="1"/>
    <col min="14897" max="14897" width="0.875" style="124" customWidth="1"/>
    <col min="14898" max="14898" width="4.125" style="124" customWidth="1"/>
    <col min="14899" max="14906" width="2.625" style="124" customWidth="1"/>
    <col min="14907" max="14909" width="2.125" style="124" customWidth="1"/>
    <col min="14910" max="14910" width="2.25" style="124" customWidth="1"/>
    <col min="14911" max="14911" width="2.125" style="124" customWidth="1"/>
    <col min="14912" max="14913" width="2.25" style="124" customWidth="1"/>
    <col min="14914" max="14919" width="2.125" style="124" customWidth="1"/>
    <col min="14920" max="14934" width="2.25" style="124" customWidth="1"/>
    <col min="14935" max="15104" width="9" style="124"/>
    <col min="15105" max="15107" width="3" style="124" customWidth="1"/>
    <col min="15108" max="15115" width="2.125" style="124" customWidth="1"/>
    <col min="15116" max="15116" width="2.375" style="124" customWidth="1"/>
    <col min="15117" max="15117" width="2.25" style="124" customWidth="1"/>
    <col min="15118" max="15132" width="2.125" style="124" customWidth="1"/>
    <col min="15133" max="15133" width="2.25" style="124" customWidth="1"/>
    <col min="15134" max="15140" width="2.125" style="124" customWidth="1"/>
    <col min="15141" max="15141" width="2" style="124" customWidth="1"/>
    <col min="15142" max="15145" width="2.125" style="124" customWidth="1"/>
    <col min="15146" max="15146" width="2.25" style="124" customWidth="1"/>
    <col min="15147" max="15152" width="2.625" style="124" customWidth="1"/>
    <col min="15153" max="15153" width="0.875" style="124" customWidth="1"/>
    <col min="15154" max="15154" width="4.125" style="124" customWidth="1"/>
    <col min="15155" max="15162" width="2.625" style="124" customWidth="1"/>
    <col min="15163" max="15165" width="2.125" style="124" customWidth="1"/>
    <col min="15166" max="15166" width="2.25" style="124" customWidth="1"/>
    <col min="15167" max="15167" width="2.125" style="124" customWidth="1"/>
    <col min="15168" max="15169" width="2.25" style="124" customWidth="1"/>
    <col min="15170" max="15175" width="2.125" style="124" customWidth="1"/>
    <col min="15176" max="15190" width="2.25" style="124" customWidth="1"/>
    <col min="15191" max="15360" width="9" style="124"/>
    <col min="15361" max="15363" width="3" style="124" customWidth="1"/>
    <col min="15364" max="15371" width="2.125" style="124" customWidth="1"/>
    <col min="15372" max="15372" width="2.375" style="124" customWidth="1"/>
    <col min="15373" max="15373" width="2.25" style="124" customWidth="1"/>
    <col min="15374" max="15388" width="2.125" style="124" customWidth="1"/>
    <col min="15389" max="15389" width="2.25" style="124" customWidth="1"/>
    <col min="15390" max="15396" width="2.125" style="124" customWidth="1"/>
    <col min="15397" max="15397" width="2" style="124" customWidth="1"/>
    <col min="15398" max="15401" width="2.125" style="124" customWidth="1"/>
    <col min="15402" max="15402" width="2.25" style="124" customWidth="1"/>
    <col min="15403" max="15408" width="2.625" style="124" customWidth="1"/>
    <col min="15409" max="15409" width="0.875" style="124" customWidth="1"/>
    <col min="15410" max="15410" width="4.125" style="124" customWidth="1"/>
    <col min="15411" max="15418" width="2.625" style="124" customWidth="1"/>
    <col min="15419" max="15421" width="2.125" style="124" customWidth="1"/>
    <col min="15422" max="15422" width="2.25" style="124" customWidth="1"/>
    <col min="15423" max="15423" width="2.125" style="124" customWidth="1"/>
    <col min="15424" max="15425" width="2.25" style="124" customWidth="1"/>
    <col min="15426" max="15431" width="2.125" style="124" customWidth="1"/>
    <col min="15432" max="15446" width="2.25" style="124" customWidth="1"/>
    <col min="15447" max="15616" width="9" style="124"/>
    <col min="15617" max="15619" width="3" style="124" customWidth="1"/>
    <col min="15620" max="15627" width="2.125" style="124" customWidth="1"/>
    <col min="15628" max="15628" width="2.375" style="124" customWidth="1"/>
    <col min="15629" max="15629" width="2.25" style="124" customWidth="1"/>
    <col min="15630" max="15644" width="2.125" style="124" customWidth="1"/>
    <col min="15645" max="15645" width="2.25" style="124" customWidth="1"/>
    <col min="15646" max="15652" width="2.125" style="124" customWidth="1"/>
    <col min="15653" max="15653" width="2" style="124" customWidth="1"/>
    <col min="15654" max="15657" width="2.125" style="124" customWidth="1"/>
    <col min="15658" max="15658" width="2.25" style="124" customWidth="1"/>
    <col min="15659" max="15664" width="2.625" style="124" customWidth="1"/>
    <col min="15665" max="15665" width="0.875" style="124" customWidth="1"/>
    <col min="15666" max="15666" width="4.125" style="124" customWidth="1"/>
    <col min="15667" max="15674" width="2.625" style="124" customWidth="1"/>
    <col min="15675" max="15677" width="2.125" style="124" customWidth="1"/>
    <col min="15678" max="15678" width="2.25" style="124" customWidth="1"/>
    <col min="15679" max="15679" width="2.125" style="124" customWidth="1"/>
    <col min="15680" max="15681" width="2.25" style="124" customWidth="1"/>
    <col min="15682" max="15687" width="2.125" style="124" customWidth="1"/>
    <col min="15688" max="15702" width="2.25" style="124" customWidth="1"/>
    <col min="15703" max="15872" width="9" style="124"/>
    <col min="15873" max="15875" width="3" style="124" customWidth="1"/>
    <col min="15876" max="15883" width="2.125" style="124" customWidth="1"/>
    <col min="15884" max="15884" width="2.375" style="124" customWidth="1"/>
    <col min="15885" max="15885" width="2.25" style="124" customWidth="1"/>
    <col min="15886" max="15900" width="2.125" style="124" customWidth="1"/>
    <col min="15901" max="15901" width="2.25" style="124" customWidth="1"/>
    <col min="15902" max="15908" width="2.125" style="124" customWidth="1"/>
    <col min="15909" max="15909" width="2" style="124" customWidth="1"/>
    <col min="15910" max="15913" width="2.125" style="124" customWidth="1"/>
    <col min="15914" max="15914" width="2.25" style="124" customWidth="1"/>
    <col min="15915" max="15920" width="2.625" style="124" customWidth="1"/>
    <col min="15921" max="15921" width="0.875" style="124" customWidth="1"/>
    <col min="15922" max="15922" width="4.125" style="124" customWidth="1"/>
    <col min="15923" max="15930" width="2.625" style="124" customWidth="1"/>
    <col min="15931" max="15933" width="2.125" style="124" customWidth="1"/>
    <col min="15934" max="15934" width="2.25" style="124" customWidth="1"/>
    <col min="15935" max="15935" width="2.125" style="124" customWidth="1"/>
    <col min="15936" max="15937" width="2.25" style="124" customWidth="1"/>
    <col min="15938" max="15943" width="2.125" style="124" customWidth="1"/>
    <col min="15944" max="15958" width="2.25" style="124" customWidth="1"/>
    <col min="15959" max="16128" width="9" style="124"/>
    <col min="16129" max="16131" width="3" style="124" customWidth="1"/>
    <col min="16132" max="16139" width="2.125" style="124" customWidth="1"/>
    <col min="16140" max="16140" width="2.375" style="124" customWidth="1"/>
    <col min="16141" max="16141" width="2.25" style="124" customWidth="1"/>
    <col min="16142" max="16156" width="2.125" style="124" customWidth="1"/>
    <col min="16157" max="16157" width="2.25" style="124" customWidth="1"/>
    <col min="16158" max="16164" width="2.125" style="124" customWidth="1"/>
    <col min="16165" max="16165" width="2" style="124" customWidth="1"/>
    <col min="16166" max="16169" width="2.125" style="124" customWidth="1"/>
    <col min="16170" max="16170" width="2.25" style="124" customWidth="1"/>
    <col min="16171" max="16176" width="2.625" style="124" customWidth="1"/>
    <col min="16177" max="16177" width="0.875" style="124" customWidth="1"/>
    <col min="16178" max="16178" width="4.125" style="124" customWidth="1"/>
    <col min="16179" max="16186" width="2.625" style="124" customWidth="1"/>
    <col min="16187" max="16189" width="2.125" style="124" customWidth="1"/>
    <col min="16190" max="16190" width="2.25" style="124" customWidth="1"/>
    <col min="16191" max="16191" width="2.125" style="124" customWidth="1"/>
    <col min="16192" max="16193" width="2.25" style="124" customWidth="1"/>
    <col min="16194" max="16199" width="2.125" style="124" customWidth="1"/>
    <col min="16200" max="16214" width="2.25" style="124" customWidth="1"/>
    <col min="16215" max="16384" width="9" style="124"/>
  </cols>
  <sheetData>
    <row r="1" spans="1:72" ht="15.75" customHeight="1" x14ac:dyDescent="0.15">
      <c r="A1" s="396" t="s">
        <v>150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</row>
    <row r="2" spans="1:72" ht="15.75" customHeight="1" x14ac:dyDescent="0.1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</row>
    <row r="3" spans="1:72" ht="15" x14ac:dyDescent="0.15">
      <c r="A3" s="397" t="s">
        <v>118</v>
      </c>
      <c r="B3" s="398"/>
      <c r="C3" s="397" t="s">
        <v>119</v>
      </c>
      <c r="D3" s="399"/>
      <c r="E3" s="399"/>
      <c r="F3" s="399"/>
      <c r="G3" s="399"/>
      <c r="H3" s="399"/>
      <c r="I3" s="399"/>
      <c r="J3" s="399"/>
      <c r="K3" s="399"/>
      <c r="L3" s="398"/>
      <c r="M3" s="397" t="s">
        <v>120</v>
      </c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8"/>
      <c r="Z3" s="397" t="s">
        <v>121</v>
      </c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8"/>
      <c r="AM3" s="397" t="s">
        <v>122</v>
      </c>
      <c r="AN3" s="399"/>
      <c r="AO3" s="399"/>
      <c r="AP3" s="398"/>
      <c r="AQ3" s="397" t="s">
        <v>4</v>
      </c>
      <c r="AR3" s="399"/>
      <c r="AS3" s="399"/>
      <c r="AT3" s="398"/>
      <c r="AU3" s="397" t="s">
        <v>5</v>
      </c>
      <c r="AV3" s="399"/>
      <c r="AW3" s="398"/>
      <c r="AX3" s="397" t="s">
        <v>6</v>
      </c>
      <c r="AY3" s="399"/>
      <c r="AZ3" s="398"/>
      <c r="BA3" s="389" t="s">
        <v>7</v>
      </c>
      <c r="BB3" s="390"/>
      <c r="BC3" s="390"/>
      <c r="BD3" s="390"/>
      <c r="BE3" s="390"/>
      <c r="BF3" s="390"/>
      <c r="BG3" s="391"/>
      <c r="BH3" s="389" t="s">
        <v>123</v>
      </c>
      <c r="BI3" s="390"/>
      <c r="BJ3" s="390"/>
      <c r="BK3" s="390"/>
      <c r="BL3" s="390"/>
      <c r="BM3" s="391"/>
      <c r="BN3" s="389" t="s">
        <v>124</v>
      </c>
      <c r="BO3" s="390"/>
      <c r="BP3" s="390"/>
      <c r="BQ3" s="390"/>
      <c r="BR3" s="390"/>
      <c r="BS3" s="391"/>
      <c r="BT3" s="297"/>
    </row>
    <row r="4" spans="1:72" ht="20.25" customHeight="1" x14ac:dyDescent="0.15">
      <c r="A4" s="392"/>
      <c r="B4" s="365"/>
      <c r="C4" s="392"/>
      <c r="D4" s="364"/>
      <c r="E4" s="364"/>
      <c r="F4" s="364"/>
      <c r="G4" s="364"/>
      <c r="H4" s="364"/>
      <c r="I4" s="364"/>
      <c r="J4" s="364"/>
      <c r="K4" s="364"/>
      <c r="L4" s="365"/>
      <c r="M4" s="392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93" t="s">
        <v>125</v>
      </c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5"/>
      <c r="AM4" s="392"/>
      <c r="AN4" s="364"/>
      <c r="AO4" s="364"/>
      <c r="AP4" s="365"/>
      <c r="AQ4" s="392"/>
      <c r="AR4" s="364"/>
      <c r="AS4" s="364"/>
      <c r="AT4" s="365"/>
      <c r="AU4" s="392"/>
      <c r="AV4" s="364"/>
      <c r="AW4" s="365"/>
      <c r="AX4" s="392"/>
      <c r="AY4" s="364"/>
      <c r="AZ4" s="365"/>
      <c r="BA4" s="392"/>
      <c r="BB4" s="364"/>
      <c r="BC4" s="364"/>
      <c r="BD4" s="364"/>
      <c r="BE4" s="364"/>
      <c r="BF4" s="364"/>
      <c r="BG4" s="365"/>
      <c r="BH4" s="392"/>
      <c r="BI4" s="364"/>
      <c r="BJ4" s="364"/>
      <c r="BK4" s="364"/>
      <c r="BL4" s="364"/>
      <c r="BM4" s="365"/>
      <c r="BN4" s="392"/>
      <c r="BO4" s="364"/>
      <c r="BP4" s="364"/>
      <c r="BQ4" s="364"/>
      <c r="BR4" s="364"/>
      <c r="BS4" s="365"/>
      <c r="BT4" s="297"/>
    </row>
    <row r="5" spans="1:72" ht="20.100000000000001" customHeight="1" x14ac:dyDescent="0.15">
      <c r="A5" s="342"/>
      <c r="B5" s="343"/>
      <c r="C5" s="358"/>
      <c r="D5" s="359"/>
      <c r="E5" s="359"/>
      <c r="F5" s="359"/>
      <c r="G5" s="359"/>
      <c r="H5" s="359"/>
      <c r="I5" s="359"/>
      <c r="J5" s="359"/>
      <c r="K5" s="359"/>
      <c r="L5" s="360"/>
      <c r="M5" s="344" t="str">
        <f>BI実計情報!AG3</f>
        <v/>
      </c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  <c r="Z5" s="347" t="str">
        <f>BI実計情報!AH3</f>
        <v/>
      </c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9"/>
      <c r="AM5" s="352"/>
      <c r="AN5" s="353"/>
      <c r="AO5" s="353"/>
      <c r="AP5" s="354"/>
      <c r="AQ5" s="327" t="str">
        <f>BI実計情報!AK3</f>
        <v>樹脂パレット</v>
      </c>
      <c r="AR5" s="328"/>
      <c r="AS5" s="328"/>
      <c r="AT5" s="329"/>
      <c r="AU5" s="330">
        <f>BI実計情報!AM3</f>
        <v>15</v>
      </c>
      <c r="AV5" s="331"/>
      <c r="AW5" s="332"/>
      <c r="AX5" s="336"/>
      <c r="AY5" s="337"/>
      <c r="AZ5" s="338"/>
      <c r="BA5" s="336">
        <f>AU5*AX5</f>
        <v>0</v>
      </c>
      <c r="BB5" s="337"/>
      <c r="BC5" s="337"/>
      <c r="BD5" s="337"/>
      <c r="BE5" s="337"/>
      <c r="BF5" s="337"/>
      <c r="BG5" s="338"/>
      <c r="BH5" s="352"/>
      <c r="BI5" s="353"/>
      <c r="BJ5" s="353"/>
      <c r="BK5" s="353"/>
      <c r="BL5" s="353"/>
      <c r="BM5" s="354"/>
      <c r="BN5" s="352"/>
      <c r="BO5" s="353"/>
      <c r="BP5" s="353"/>
      <c r="BQ5" s="353"/>
      <c r="BR5" s="353"/>
      <c r="BS5" s="354"/>
      <c r="BT5" s="194"/>
    </row>
    <row r="6" spans="1:72" ht="20.100000000000001" customHeight="1" x14ac:dyDescent="0.15">
      <c r="A6" s="342"/>
      <c r="B6" s="343"/>
      <c r="C6" s="339"/>
      <c r="D6" s="340"/>
      <c r="E6" s="340"/>
      <c r="F6" s="340"/>
      <c r="G6" s="340"/>
      <c r="H6" s="340"/>
      <c r="I6" s="340"/>
      <c r="J6" s="340"/>
      <c r="K6" s="340"/>
      <c r="L6" s="341"/>
      <c r="M6" s="344" t="str">
        <f>BI実計情報!AG4</f>
        <v/>
      </c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6"/>
      <c r="Z6" s="347" t="str">
        <f>BI実計情報!AH4</f>
        <v/>
      </c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9"/>
      <c r="AM6" s="355"/>
      <c r="AN6" s="356"/>
      <c r="AO6" s="356"/>
      <c r="AP6" s="357"/>
      <c r="AQ6" s="327" t="str">
        <f>BI実計情報!AK4</f>
        <v>エアーホース用カプラー</v>
      </c>
      <c r="AR6" s="328"/>
      <c r="AS6" s="328"/>
      <c r="AT6" s="329"/>
      <c r="AU6" s="330">
        <f>BI実計情報!AM4</f>
        <v>10</v>
      </c>
      <c r="AV6" s="331"/>
      <c r="AW6" s="332"/>
      <c r="AX6" s="336"/>
      <c r="AY6" s="350"/>
      <c r="AZ6" s="351"/>
      <c r="BA6" s="336">
        <f t="shared" ref="BA6:BA35" si="0">AU6*AX6</f>
        <v>0</v>
      </c>
      <c r="BB6" s="337"/>
      <c r="BC6" s="337"/>
      <c r="BD6" s="337"/>
      <c r="BE6" s="337"/>
      <c r="BF6" s="337"/>
      <c r="BG6" s="338"/>
      <c r="BH6" s="339"/>
      <c r="BI6" s="340"/>
      <c r="BJ6" s="340"/>
      <c r="BK6" s="340"/>
      <c r="BL6" s="340"/>
      <c r="BM6" s="341"/>
      <c r="BN6" s="339"/>
      <c r="BO6" s="340"/>
      <c r="BP6" s="340"/>
      <c r="BQ6" s="340"/>
      <c r="BR6" s="340"/>
      <c r="BS6" s="341"/>
    </row>
    <row r="7" spans="1:72" ht="20.100000000000001" customHeight="1" x14ac:dyDescent="0.15">
      <c r="A7" s="342"/>
      <c r="B7" s="343"/>
      <c r="C7" s="339"/>
      <c r="D7" s="340"/>
      <c r="E7" s="340"/>
      <c r="F7" s="340"/>
      <c r="G7" s="340"/>
      <c r="H7" s="340"/>
      <c r="I7" s="340"/>
      <c r="J7" s="340"/>
      <c r="K7" s="340"/>
      <c r="L7" s="341"/>
      <c r="M7" s="344" t="str">
        <f>BI実計情報!AG5</f>
        <v/>
      </c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6"/>
      <c r="Z7" s="347" t="str">
        <f>BI実計情報!AH5</f>
        <v/>
      </c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9"/>
      <c r="AM7" s="339"/>
      <c r="AN7" s="340"/>
      <c r="AO7" s="340"/>
      <c r="AP7" s="341"/>
      <c r="AQ7" s="327" t="str">
        <f>BI実計情報!AK5</f>
        <v>液状ガスケット</v>
      </c>
      <c r="AR7" s="328"/>
      <c r="AS7" s="328"/>
      <c r="AT7" s="329"/>
      <c r="AU7" s="330">
        <f>BI実計情報!AM5</f>
        <v>5</v>
      </c>
      <c r="AV7" s="331"/>
      <c r="AW7" s="332"/>
      <c r="AX7" s="333"/>
      <c r="AY7" s="334"/>
      <c r="AZ7" s="335"/>
      <c r="BA7" s="336">
        <f t="shared" si="0"/>
        <v>0</v>
      </c>
      <c r="BB7" s="337"/>
      <c r="BC7" s="337"/>
      <c r="BD7" s="337"/>
      <c r="BE7" s="337"/>
      <c r="BF7" s="337"/>
      <c r="BG7" s="338"/>
      <c r="BH7" s="339"/>
      <c r="BI7" s="340"/>
      <c r="BJ7" s="340"/>
      <c r="BK7" s="340"/>
      <c r="BL7" s="340"/>
      <c r="BM7" s="341"/>
      <c r="BN7" s="339"/>
      <c r="BO7" s="340"/>
      <c r="BP7" s="340"/>
      <c r="BQ7" s="340"/>
      <c r="BR7" s="340"/>
      <c r="BS7" s="341"/>
    </row>
    <row r="8" spans="1:72" ht="20.100000000000001" customHeight="1" x14ac:dyDescent="0.15">
      <c r="A8" s="342"/>
      <c r="B8" s="343"/>
      <c r="C8" s="339"/>
      <c r="D8" s="340"/>
      <c r="E8" s="340"/>
      <c r="F8" s="340"/>
      <c r="G8" s="340"/>
      <c r="H8" s="340"/>
      <c r="I8" s="340"/>
      <c r="J8" s="340"/>
      <c r="K8" s="340"/>
      <c r="L8" s="341"/>
      <c r="M8" s="344" t="str">
        <f>BI実計情報!AG6</f>
        <v/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6"/>
      <c r="Z8" s="347" t="str">
        <f>BI実計情報!AH6</f>
        <v/>
      </c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9"/>
      <c r="AM8" s="339"/>
      <c r="AN8" s="340"/>
      <c r="AO8" s="340"/>
      <c r="AP8" s="341"/>
      <c r="AQ8" s="327" t="str">
        <f>BI実計情報!AK6</f>
        <v>金属用補修剤</v>
      </c>
      <c r="AR8" s="328"/>
      <c r="AS8" s="328"/>
      <c r="AT8" s="329"/>
      <c r="AU8" s="330">
        <f>BI実計情報!AM6</f>
        <v>1</v>
      </c>
      <c r="AV8" s="331"/>
      <c r="AW8" s="332"/>
      <c r="AX8" s="333"/>
      <c r="AY8" s="334"/>
      <c r="AZ8" s="335"/>
      <c r="BA8" s="336">
        <f t="shared" si="0"/>
        <v>0</v>
      </c>
      <c r="BB8" s="337"/>
      <c r="BC8" s="337"/>
      <c r="BD8" s="337"/>
      <c r="BE8" s="337"/>
      <c r="BF8" s="337"/>
      <c r="BG8" s="338"/>
      <c r="BH8" s="339"/>
      <c r="BI8" s="340"/>
      <c r="BJ8" s="340"/>
      <c r="BK8" s="340"/>
      <c r="BL8" s="340"/>
      <c r="BM8" s="341"/>
      <c r="BN8" s="339"/>
      <c r="BO8" s="340"/>
      <c r="BP8" s="340"/>
      <c r="BQ8" s="340"/>
      <c r="BR8" s="340"/>
      <c r="BS8" s="341"/>
    </row>
    <row r="9" spans="1:72" ht="20.100000000000001" customHeight="1" x14ac:dyDescent="0.15">
      <c r="A9" s="342"/>
      <c r="B9" s="343"/>
      <c r="C9" s="339"/>
      <c r="D9" s="340"/>
      <c r="E9" s="340"/>
      <c r="F9" s="340"/>
      <c r="G9" s="340"/>
      <c r="H9" s="340"/>
      <c r="I9" s="340"/>
      <c r="J9" s="340"/>
      <c r="K9" s="340"/>
      <c r="L9" s="341"/>
      <c r="M9" s="344" t="str">
        <f>BI実計情報!AG7</f>
        <v/>
      </c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6"/>
      <c r="Z9" s="347" t="str">
        <f>BI実計情報!AH7</f>
        <v/>
      </c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9"/>
      <c r="AM9" s="339"/>
      <c r="AN9" s="340"/>
      <c r="AO9" s="340"/>
      <c r="AP9" s="341"/>
      <c r="AQ9" s="327" t="str">
        <f>BI実計情報!AK7</f>
        <v>チェーンソー刃</v>
      </c>
      <c r="AR9" s="328"/>
      <c r="AS9" s="328"/>
      <c r="AT9" s="329"/>
      <c r="AU9" s="330">
        <f>BI実計情報!AM7</f>
        <v>2</v>
      </c>
      <c r="AV9" s="331"/>
      <c r="AW9" s="332"/>
      <c r="AX9" s="333"/>
      <c r="AY9" s="334"/>
      <c r="AZ9" s="335"/>
      <c r="BA9" s="336">
        <f t="shared" si="0"/>
        <v>0</v>
      </c>
      <c r="BB9" s="337"/>
      <c r="BC9" s="337"/>
      <c r="BD9" s="337"/>
      <c r="BE9" s="337"/>
      <c r="BF9" s="337"/>
      <c r="BG9" s="338"/>
      <c r="BH9" s="339"/>
      <c r="BI9" s="340"/>
      <c r="BJ9" s="340"/>
      <c r="BK9" s="340"/>
      <c r="BL9" s="340"/>
      <c r="BM9" s="341"/>
      <c r="BN9" s="339"/>
      <c r="BO9" s="340"/>
      <c r="BP9" s="340"/>
      <c r="BQ9" s="340"/>
      <c r="BR9" s="340"/>
      <c r="BS9" s="341"/>
    </row>
    <row r="10" spans="1:72" ht="20.100000000000001" customHeight="1" x14ac:dyDescent="0.15">
      <c r="A10" s="342"/>
      <c r="B10" s="343"/>
      <c r="C10" s="339"/>
      <c r="D10" s="340"/>
      <c r="E10" s="340"/>
      <c r="F10" s="340"/>
      <c r="G10" s="340"/>
      <c r="H10" s="340"/>
      <c r="I10" s="340"/>
      <c r="J10" s="340"/>
      <c r="K10" s="340"/>
      <c r="L10" s="341"/>
      <c r="M10" s="344" t="str">
        <f>BI実計情報!AG8</f>
        <v/>
      </c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6"/>
      <c r="Z10" s="347" t="str">
        <f>BI実計情報!AH8</f>
        <v/>
      </c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9"/>
      <c r="AM10" s="339"/>
      <c r="AN10" s="340"/>
      <c r="AO10" s="340"/>
      <c r="AP10" s="341"/>
      <c r="AQ10" s="327" t="str">
        <f>BI実計情報!AK8</f>
        <v>プーラーアームオプションアーム</v>
      </c>
      <c r="AR10" s="328"/>
      <c r="AS10" s="328"/>
      <c r="AT10" s="329"/>
      <c r="AU10" s="330">
        <f>BI実計情報!AM8</f>
        <v>1</v>
      </c>
      <c r="AV10" s="331"/>
      <c r="AW10" s="332"/>
      <c r="AX10" s="333"/>
      <c r="AY10" s="334"/>
      <c r="AZ10" s="335"/>
      <c r="BA10" s="336">
        <f t="shared" si="0"/>
        <v>0</v>
      </c>
      <c r="BB10" s="337"/>
      <c r="BC10" s="337"/>
      <c r="BD10" s="337"/>
      <c r="BE10" s="337"/>
      <c r="BF10" s="337"/>
      <c r="BG10" s="338"/>
      <c r="BH10" s="339"/>
      <c r="BI10" s="340"/>
      <c r="BJ10" s="340"/>
      <c r="BK10" s="340"/>
      <c r="BL10" s="340"/>
      <c r="BM10" s="341"/>
      <c r="BN10" s="339"/>
      <c r="BO10" s="340"/>
      <c r="BP10" s="340"/>
      <c r="BQ10" s="340"/>
      <c r="BR10" s="340"/>
      <c r="BS10" s="341"/>
    </row>
    <row r="11" spans="1:72" ht="20.100000000000001" customHeight="1" x14ac:dyDescent="0.15">
      <c r="A11" s="342"/>
      <c r="B11" s="343"/>
      <c r="C11" s="339"/>
      <c r="D11" s="340"/>
      <c r="E11" s="340"/>
      <c r="F11" s="340"/>
      <c r="G11" s="340"/>
      <c r="H11" s="340"/>
      <c r="I11" s="340"/>
      <c r="J11" s="340"/>
      <c r="K11" s="340"/>
      <c r="L11" s="341"/>
      <c r="M11" s="344" t="str">
        <f>BI実計情報!AG9</f>
        <v/>
      </c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6"/>
      <c r="Z11" s="347" t="str">
        <f>BI実計情報!AH9</f>
        <v/>
      </c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9"/>
      <c r="AM11" s="339"/>
      <c r="AN11" s="340"/>
      <c r="AO11" s="340"/>
      <c r="AP11" s="341"/>
      <c r="AQ11" s="327" t="str">
        <f>BI実計情報!AK9</f>
        <v>プーラーアームオプションアーム</v>
      </c>
      <c r="AR11" s="328"/>
      <c r="AS11" s="328"/>
      <c r="AT11" s="329"/>
      <c r="AU11" s="330">
        <f>BI実計情報!AM9</f>
        <v>1</v>
      </c>
      <c r="AV11" s="331"/>
      <c r="AW11" s="332"/>
      <c r="AX11" s="333"/>
      <c r="AY11" s="334"/>
      <c r="AZ11" s="335"/>
      <c r="BA11" s="336">
        <f t="shared" si="0"/>
        <v>0</v>
      </c>
      <c r="BB11" s="337"/>
      <c r="BC11" s="337"/>
      <c r="BD11" s="337"/>
      <c r="BE11" s="337"/>
      <c r="BF11" s="337"/>
      <c r="BG11" s="338"/>
      <c r="BH11" s="339"/>
      <c r="BI11" s="340"/>
      <c r="BJ11" s="340"/>
      <c r="BK11" s="340"/>
      <c r="BL11" s="340"/>
      <c r="BM11" s="341"/>
      <c r="BN11" s="339"/>
      <c r="BO11" s="340"/>
      <c r="BP11" s="340"/>
      <c r="BQ11" s="340"/>
      <c r="BR11" s="340"/>
      <c r="BS11" s="341"/>
    </row>
    <row r="12" spans="1:72" ht="20.100000000000001" customHeight="1" x14ac:dyDescent="0.15">
      <c r="A12" s="342"/>
      <c r="B12" s="343"/>
      <c r="C12" s="339"/>
      <c r="D12" s="340"/>
      <c r="E12" s="340"/>
      <c r="F12" s="340"/>
      <c r="G12" s="340"/>
      <c r="H12" s="340"/>
      <c r="I12" s="340"/>
      <c r="J12" s="340"/>
      <c r="K12" s="340"/>
      <c r="L12" s="341"/>
      <c r="M12" s="344" t="str">
        <f>BI実計情報!AG10</f>
        <v/>
      </c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/>
      <c r="Z12" s="347" t="str">
        <f>BI実計情報!AH10</f>
        <v/>
      </c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9"/>
      <c r="AM12" s="339"/>
      <c r="AN12" s="340"/>
      <c r="AO12" s="340"/>
      <c r="AP12" s="341"/>
      <c r="AQ12" s="327" t="str">
        <f>BI実計情報!AK10</f>
        <v>ラチェットハンドル</v>
      </c>
      <c r="AR12" s="328"/>
      <c r="AS12" s="328"/>
      <c r="AT12" s="329"/>
      <c r="AU12" s="330">
        <f>BI実計情報!AM10</f>
        <v>1</v>
      </c>
      <c r="AV12" s="331"/>
      <c r="AW12" s="332"/>
      <c r="AX12" s="333"/>
      <c r="AY12" s="334"/>
      <c r="AZ12" s="335"/>
      <c r="BA12" s="336">
        <f t="shared" si="0"/>
        <v>0</v>
      </c>
      <c r="BB12" s="337"/>
      <c r="BC12" s="337"/>
      <c r="BD12" s="337"/>
      <c r="BE12" s="337"/>
      <c r="BF12" s="337"/>
      <c r="BG12" s="338"/>
      <c r="BH12" s="339"/>
      <c r="BI12" s="340"/>
      <c r="BJ12" s="340"/>
      <c r="BK12" s="340"/>
      <c r="BL12" s="340"/>
      <c r="BM12" s="341"/>
      <c r="BN12" s="339"/>
      <c r="BO12" s="340"/>
      <c r="BP12" s="340"/>
      <c r="BQ12" s="340"/>
      <c r="BR12" s="340"/>
      <c r="BS12" s="341"/>
    </row>
    <row r="13" spans="1:72" ht="20.100000000000001" customHeight="1" x14ac:dyDescent="0.15">
      <c r="A13" s="342"/>
      <c r="B13" s="343"/>
      <c r="C13" s="339"/>
      <c r="D13" s="340"/>
      <c r="E13" s="340"/>
      <c r="F13" s="340"/>
      <c r="G13" s="340"/>
      <c r="H13" s="340"/>
      <c r="I13" s="340"/>
      <c r="J13" s="340"/>
      <c r="K13" s="340"/>
      <c r="L13" s="341"/>
      <c r="M13" s="344" t="str">
        <f>BI実計情報!AG11</f>
        <v/>
      </c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6"/>
      <c r="Z13" s="347" t="str">
        <f>BI実計情報!AH11</f>
        <v/>
      </c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9"/>
      <c r="AM13" s="339"/>
      <c r="AN13" s="340"/>
      <c r="AO13" s="340"/>
      <c r="AP13" s="341"/>
      <c r="AQ13" s="327" t="str">
        <f>BI実計情報!AK11</f>
        <v>エアドリル</v>
      </c>
      <c r="AR13" s="328"/>
      <c r="AS13" s="328"/>
      <c r="AT13" s="329"/>
      <c r="AU13" s="330">
        <f>BI実計情報!AM11</f>
        <v>1</v>
      </c>
      <c r="AV13" s="331"/>
      <c r="AW13" s="332"/>
      <c r="AX13" s="333"/>
      <c r="AY13" s="334"/>
      <c r="AZ13" s="335"/>
      <c r="BA13" s="336">
        <f t="shared" si="0"/>
        <v>0</v>
      </c>
      <c r="BB13" s="337"/>
      <c r="BC13" s="337"/>
      <c r="BD13" s="337"/>
      <c r="BE13" s="337"/>
      <c r="BF13" s="337"/>
      <c r="BG13" s="338"/>
      <c r="BH13" s="339"/>
      <c r="BI13" s="340"/>
      <c r="BJ13" s="340"/>
      <c r="BK13" s="340"/>
      <c r="BL13" s="340"/>
      <c r="BM13" s="341"/>
      <c r="BN13" s="339"/>
      <c r="BO13" s="340"/>
      <c r="BP13" s="340"/>
      <c r="BQ13" s="340"/>
      <c r="BR13" s="340"/>
      <c r="BS13" s="341"/>
    </row>
    <row r="14" spans="1:72" ht="20.100000000000001" customHeight="1" x14ac:dyDescent="0.15">
      <c r="A14" s="355"/>
      <c r="B14" s="357"/>
      <c r="C14" s="339"/>
      <c r="D14" s="340"/>
      <c r="E14" s="340"/>
      <c r="F14" s="340"/>
      <c r="G14" s="340"/>
      <c r="H14" s="340"/>
      <c r="I14" s="340"/>
      <c r="J14" s="340"/>
      <c r="K14" s="340"/>
      <c r="L14" s="341"/>
      <c r="M14" s="344" t="str">
        <f>BI実計情報!AG12</f>
        <v/>
      </c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6"/>
      <c r="Z14" s="347" t="str">
        <f>BI実計情報!AH12</f>
        <v/>
      </c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9"/>
      <c r="AM14" s="339"/>
      <c r="AN14" s="340"/>
      <c r="AO14" s="340"/>
      <c r="AP14" s="341"/>
      <c r="AQ14" s="327" t="str">
        <f>BI実計情報!AK12</f>
        <v>インパクトソケットセット</v>
      </c>
      <c r="AR14" s="328"/>
      <c r="AS14" s="328"/>
      <c r="AT14" s="329"/>
      <c r="AU14" s="330">
        <f>BI実計情報!AM12</f>
        <v>1</v>
      </c>
      <c r="AV14" s="331"/>
      <c r="AW14" s="332"/>
      <c r="AX14" s="333"/>
      <c r="AY14" s="334"/>
      <c r="AZ14" s="335"/>
      <c r="BA14" s="336">
        <f t="shared" si="0"/>
        <v>0</v>
      </c>
      <c r="BB14" s="337"/>
      <c r="BC14" s="337"/>
      <c r="BD14" s="337"/>
      <c r="BE14" s="337"/>
      <c r="BF14" s="337"/>
      <c r="BG14" s="338"/>
      <c r="BH14" s="339"/>
      <c r="BI14" s="340"/>
      <c r="BJ14" s="340"/>
      <c r="BK14" s="340"/>
      <c r="BL14" s="340"/>
      <c r="BM14" s="341"/>
      <c r="BN14" s="339"/>
      <c r="BO14" s="340"/>
      <c r="BP14" s="340"/>
      <c r="BQ14" s="340"/>
      <c r="BR14" s="340"/>
      <c r="BS14" s="341"/>
    </row>
    <row r="15" spans="1:72" ht="20.100000000000001" customHeight="1" x14ac:dyDescent="0.15">
      <c r="A15" s="355"/>
      <c r="B15" s="357"/>
      <c r="C15" s="339"/>
      <c r="D15" s="340"/>
      <c r="E15" s="340"/>
      <c r="F15" s="340"/>
      <c r="G15" s="340"/>
      <c r="H15" s="340"/>
      <c r="I15" s="340"/>
      <c r="J15" s="340"/>
      <c r="K15" s="340"/>
      <c r="L15" s="341"/>
      <c r="M15" s="344" t="str">
        <f>BI実計情報!AG13</f>
        <v/>
      </c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6"/>
      <c r="Z15" s="347" t="str">
        <f>BI実計情報!AH13</f>
        <v/>
      </c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9"/>
      <c r="AM15" s="339"/>
      <c r="AN15" s="340"/>
      <c r="AO15" s="340"/>
      <c r="AP15" s="341"/>
      <c r="AQ15" s="327" t="str">
        <f>BI実計情報!AK13</f>
        <v>ジグソーブレードセット</v>
      </c>
      <c r="AR15" s="328"/>
      <c r="AS15" s="328"/>
      <c r="AT15" s="329"/>
      <c r="AU15" s="330">
        <f>BI実計情報!AM13</f>
        <v>1</v>
      </c>
      <c r="AV15" s="331"/>
      <c r="AW15" s="332"/>
      <c r="AX15" s="336"/>
      <c r="AY15" s="337"/>
      <c r="AZ15" s="338"/>
      <c r="BA15" s="336">
        <f t="shared" si="0"/>
        <v>0</v>
      </c>
      <c r="BB15" s="337"/>
      <c r="BC15" s="337"/>
      <c r="BD15" s="337"/>
      <c r="BE15" s="337"/>
      <c r="BF15" s="337"/>
      <c r="BG15" s="338"/>
      <c r="BH15" s="361"/>
      <c r="BI15" s="362"/>
      <c r="BJ15" s="362"/>
      <c r="BK15" s="362"/>
      <c r="BL15" s="362"/>
      <c r="BM15" s="363"/>
      <c r="BN15" s="339"/>
      <c r="BO15" s="340"/>
      <c r="BP15" s="340"/>
      <c r="BQ15" s="340"/>
      <c r="BR15" s="340"/>
      <c r="BS15" s="341"/>
    </row>
    <row r="16" spans="1:72" ht="20.100000000000001" customHeight="1" x14ac:dyDescent="0.15">
      <c r="A16" s="342"/>
      <c r="B16" s="343"/>
      <c r="C16" s="358"/>
      <c r="D16" s="359"/>
      <c r="E16" s="359"/>
      <c r="F16" s="359"/>
      <c r="G16" s="359"/>
      <c r="H16" s="359"/>
      <c r="I16" s="359"/>
      <c r="J16" s="359"/>
      <c r="K16" s="359"/>
      <c r="L16" s="360"/>
      <c r="M16" s="344" t="str">
        <f>BI実計情報!AG14</f>
        <v/>
      </c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6"/>
      <c r="Z16" s="347" t="str">
        <f>BI実計情報!AH14</f>
        <v/>
      </c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9"/>
      <c r="AM16" s="352"/>
      <c r="AN16" s="353"/>
      <c r="AO16" s="353"/>
      <c r="AP16" s="354"/>
      <c r="AQ16" s="327" t="str">
        <f>BI実計情報!AK14</f>
        <v>エアーインパクトドライバー</v>
      </c>
      <c r="AR16" s="328"/>
      <c r="AS16" s="328"/>
      <c r="AT16" s="329"/>
      <c r="AU16" s="330">
        <f>BI実計情報!AM14</f>
        <v>1</v>
      </c>
      <c r="AV16" s="331"/>
      <c r="AW16" s="332"/>
      <c r="AX16" s="336"/>
      <c r="AY16" s="337"/>
      <c r="AZ16" s="338"/>
      <c r="BA16" s="336">
        <f t="shared" si="0"/>
        <v>0</v>
      </c>
      <c r="BB16" s="337"/>
      <c r="BC16" s="337"/>
      <c r="BD16" s="337"/>
      <c r="BE16" s="337"/>
      <c r="BF16" s="337"/>
      <c r="BG16" s="338"/>
      <c r="BH16" s="352"/>
      <c r="BI16" s="353"/>
      <c r="BJ16" s="353"/>
      <c r="BK16" s="353"/>
      <c r="BL16" s="353"/>
      <c r="BM16" s="354"/>
      <c r="BN16" s="352"/>
      <c r="BO16" s="353"/>
      <c r="BP16" s="353"/>
      <c r="BQ16" s="353"/>
      <c r="BR16" s="353"/>
      <c r="BS16" s="354"/>
      <c r="BT16" s="194"/>
    </row>
    <row r="17" spans="1:72" ht="20.100000000000001" customHeight="1" x14ac:dyDescent="0.15">
      <c r="A17" s="342"/>
      <c r="B17" s="343"/>
      <c r="C17" s="339"/>
      <c r="D17" s="340"/>
      <c r="E17" s="340"/>
      <c r="F17" s="340"/>
      <c r="G17" s="340"/>
      <c r="H17" s="340"/>
      <c r="I17" s="340"/>
      <c r="J17" s="340"/>
      <c r="K17" s="340"/>
      <c r="L17" s="341"/>
      <c r="M17" s="344" t="str">
        <f>BI実計情報!AG15</f>
        <v/>
      </c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6"/>
      <c r="Z17" s="347" t="str">
        <f>BI実計情報!AH15</f>
        <v/>
      </c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9"/>
      <c r="AM17" s="355"/>
      <c r="AN17" s="356"/>
      <c r="AO17" s="356"/>
      <c r="AP17" s="357"/>
      <c r="AQ17" s="327" t="str">
        <f>BI実計情報!AK15</f>
        <v>スパナセット</v>
      </c>
      <c r="AR17" s="328"/>
      <c r="AS17" s="328"/>
      <c r="AT17" s="329"/>
      <c r="AU17" s="330">
        <f>BI実計情報!AM15</f>
        <v>2</v>
      </c>
      <c r="AV17" s="331"/>
      <c r="AW17" s="332"/>
      <c r="AX17" s="336"/>
      <c r="AY17" s="350"/>
      <c r="AZ17" s="351"/>
      <c r="BA17" s="336">
        <f t="shared" si="0"/>
        <v>0</v>
      </c>
      <c r="BB17" s="337"/>
      <c r="BC17" s="337"/>
      <c r="BD17" s="337"/>
      <c r="BE17" s="337"/>
      <c r="BF17" s="337"/>
      <c r="BG17" s="338"/>
      <c r="BH17" s="339"/>
      <c r="BI17" s="340"/>
      <c r="BJ17" s="340"/>
      <c r="BK17" s="340"/>
      <c r="BL17" s="340"/>
      <c r="BM17" s="341"/>
      <c r="BN17" s="339"/>
      <c r="BO17" s="340"/>
      <c r="BP17" s="340"/>
      <c r="BQ17" s="340"/>
      <c r="BR17" s="340"/>
      <c r="BS17" s="341"/>
    </row>
    <row r="18" spans="1:72" ht="20.100000000000001" customHeight="1" x14ac:dyDescent="0.15">
      <c r="A18" s="342"/>
      <c r="B18" s="343"/>
      <c r="C18" s="339"/>
      <c r="D18" s="340"/>
      <c r="E18" s="340"/>
      <c r="F18" s="340"/>
      <c r="G18" s="340"/>
      <c r="H18" s="340"/>
      <c r="I18" s="340"/>
      <c r="J18" s="340"/>
      <c r="K18" s="340"/>
      <c r="L18" s="341"/>
      <c r="M18" s="344" t="str">
        <f>BI実計情報!AG16</f>
        <v/>
      </c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6"/>
      <c r="Z18" s="347" t="str">
        <f>BI実計情報!AH16</f>
        <v/>
      </c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9"/>
      <c r="AM18" s="339"/>
      <c r="AN18" s="340"/>
      <c r="AO18" s="340"/>
      <c r="AP18" s="341"/>
      <c r="AQ18" s="327" t="str">
        <f>BI実計情報!AK16</f>
        <v>インパクトドライバー</v>
      </c>
      <c r="AR18" s="328"/>
      <c r="AS18" s="328"/>
      <c r="AT18" s="329"/>
      <c r="AU18" s="330">
        <f>BI実計情報!AM16</f>
        <v>1</v>
      </c>
      <c r="AV18" s="331"/>
      <c r="AW18" s="332"/>
      <c r="AX18" s="333"/>
      <c r="AY18" s="334"/>
      <c r="AZ18" s="335"/>
      <c r="BA18" s="336">
        <f t="shared" si="0"/>
        <v>0</v>
      </c>
      <c r="BB18" s="337"/>
      <c r="BC18" s="337"/>
      <c r="BD18" s="337"/>
      <c r="BE18" s="337"/>
      <c r="BF18" s="337"/>
      <c r="BG18" s="338"/>
      <c r="BH18" s="339"/>
      <c r="BI18" s="340"/>
      <c r="BJ18" s="340"/>
      <c r="BK18" s="340"/>
      <c r="BL18" s="340"/>
      <c r="BM18" s="341"/>
      <c r="BN18" s="339"/>
      <c r="BO18" s="340"/>
      <c r="BP18" s="340"/>
      <c r="BQ18" s="340"/>
      <c r="BR18" s="340"/>
      <c r="BS18" s="341"/>
    </row>
    <row r="19" spans="1:72" ht="20.100000000000001" customHeight="1" x14ac:dyDescent="0.15">
      <c r="A19" s="342"/>
      <c r="B19" s="343"/>
      <c r="C19" s="339"/>
      <c r="D19" s="340"/>
      <c r="E19" s="340"/>
      <c r="F19" s="340"/>
      <c r="G19" s="340"/>
      <c r="H19" s="340"/>
      <c r="I19" s="340"/>
      <c r="J19" s="340"/>
      <c r="K19" s="340"/>
      <c r="L19" s="341"/>
      <c r="M19" s="344" t="str">
        <f>BI実計情報!AG17</f>
        <v/>
      </c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6"/>
      <c r="Z19" s="347" t="str">
        <f>BI実計情報!AH17</f>
        <v/>
      </c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9"/>
      <c r="AM19" s="339"/>
      <c r="AN19" s="340"/>
      <c r="AO19" s="340"/>
      <c r="AP19" s="341"/>
      <c r="AQ19" s="327" t="str">
        <f>BI実計情報!AK17</f>
        <v>スナップリングプライヤー</v>
      </c>
      <c r="AR19" s="328"/>
      <c r="AS19" s="328"/>
      <c r="AT19" s="329"/>
      <c r="AU19" s="330">
        <f>BI実計情報!AM17</f>
        <v>1</v>
      </c>
      <c r="AV19" s="331"/>
      <c r="AW19" s="332"/>
      <c r="AX19" s="333"/>
      <c r="AY19" s="334"/>
      <c r="AZ19" s="335"/>
      <c r="BA19" s="336">
        <f t="shared" si="0"/>
        <v>0</v>
      </c>
      <c r="BB19" s="337"/>
      <c r="BC19" s="337"/>
      <c r="BD19" s="337"/>
      <c r="BE19" s="337"/>
      <c r="BF19" s="337"/>
      <c r="BG19" s="338"/>
      <c r="BH19" s="339"/>
      <c r="BI19" s="340"/>
      <c r="BJ19" s="340"/>
      <c r="BK19" s="340"/>
      <c r="BL19" s="340"/>
      <c r="BM19" s="341"/>
      <c r="BN19" s="339"/>
      <c r="BO19" s="340"/>
      <c r="BP19" s="340"/>
      <c r="BQ19" s="340"/>
      <c r="BR19" s="340"/>
      <c r="BS19" s="341"/>
    </row>
    <row r="20" spans="1:72" ht="20.100000000000001" customHeight="1" x14ac:dyDescent="0.15">
      <c r="A20" s="342"/>
      <c r="B20" s="343"/>
      <c r="C20" s="339"/>
      <c r="D20" s="340"/>
      <c r="E20" s="340"/>
      <c r="F20" s="340"/>
      <c r="G20" s="340"/>
      <c r="H20" s="340"/>
      <c r="I20" s="340"/>
      <c r="J20" s="340"/>
      <c r="K20" s="340"/>
      <c r="L20" s="341"/>
      <c r="M20" s="344" t="str">
        <f>BI実計情報!AG18</f>
        <v/>
      </c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6"/>
      <c r="Z20" s="347" t="str">
        <f>BI実計情報!AH18</f>
        <v/>
      </c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9"/>
      <c r="AM20" s="339"/>
      <c r="AN20" s="340"/>
      <c r="AO20" s="340"/>
      <c r="AP20" s="341"/>
      <c r="AQ20" s="327" t="str">
        <f>BI実計情報!AK18</f>
        <v>スナップリングプライヤー</v>
      </c>
      <c r="AR20" s="328"/>
      <c r="AS20" s="328"/>
      <c r="AT20" s="329"/>
      <c r="AU20" s="330">
        <f>BI実計情報!AM18</f>
        <v>1</v>
      </c>
      <c r="AV20" s="331"/>
      <c r="AW20" s="332"/>
      <c r="AX20" s="333"/>
      <c r="AY20" s="334"/>
      <c r="AZ20" s="335"/>
      <c r="BA20" s="336">
        <f t="shared" si="0"/>
        <v>0</v>
      </c>
      <c r="BB20" s="337"/>
      <c r="BC20" s="337"/>
      <c r="BD20" s="337"/>
      <c r="BE20" s="337"/>
      <c r="BF20" s="337"/>
      <c r="BG20" s="338"/>
      <c r="BH20" s="339"/>
      <c r="BI20" s="340"/>
      <c r="BJ20" s="340"/>
      <c r="BK20" s="340"/>
      <c r="BL20" s="340"/>
      <c r="BM20" s="341"/>
      <c r="BN20" s="339"/>
      <c r="BO20" s="340"/>
      <c r="BP20" s="340"/>
      <c r="BQ20" s="340"/>
      <c r="BR20" s="340"/>
      <c r="BS20" s="341"/>
    </row>
    <row r="21" spans="1:72" ht="20.100000000000001" customHeight="1" x14ac:dyDescent="0.15">
      <c r="A21" s="342"/>
      <c r="B21" s="343"/>
      <c r="C21" s="339"/>
      <c r="D21" s="340"/>
      <c r="E21" s="340"/>
      <c r="F21" s="340"/>
      <c r="G21" s="340"/>
      <c r="H21" s="340"/>
      <c r="I21" s="340"/>
      <c r="J21" s="340"/>
      <c r="K21" s="340"/>
      <c r="L21" s="341"/>
      <c r="M21" s="344" t="str">
        <f>BI実計情報!AG19</f>
        <v/>
      </c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6"/>
      <c r="Z21" s="347" t="str">
        <f>BI実計情報!AH19</f>
        <v/>
      </c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9"/>
      <c r="AM21" s="339"/>
      <c r="AN21" s="340"/>
      <c r="AO21" s="340"/>
      <c r="AP21" s="341"/>
      <c r="AQ21" s="327" t="str">
        <f>BI実計情報!AK19</f>
        <v>スナップリングプライヤー</v>
      </c>
      <c r="AR21" s="328"/>
      <c r="AS21" s="328"/>
      <c r="AT21" s="329"/>
      <c r="AU21" s="330">
        <f>BI実計情報!AM19</f>
        <v>1</v>
      </c>
      <c r="AV21" s="331"/>
      <c r="AW21" s="332"/>
      <c r="AX21" s="333"/>
      <c r="AY21" s="334"/>
      <c r="AZ21" s="335"/>
      <c r="BA21" s="336">
        <f t="shared" si="0"/>
        <v>0</v>
      </c>
      <c r="BB21" s="337"/>
      <c r="BC21" s="337"/>
      <c r="BD21" s="337"/>
      <c r="BE21" s="337"/>
      <c r="BF21" s="337"/>
      <c r="BG21" s="338"/>
      <c r="BH21" s="339"/>
      <c r="BI21" s="340"/>
      <c r="BJ21" s="340"/>
      <c r="BK21" s="340"/>
      <c r="BL21" s="340"/>
      <c r="BM21" s="341"/>
      <c r="BN21" s="339"/>
      <c r="BO21" s="340"/>
      <c r="BP21" s="340"/>
      <c r="BQ21" s="340"/>
      <c r="BR21" s="340"/>
      <c r="BS21" s="341"/>
    </row>
    <row r="22" spans="1:72" ht="20.100000000000001" customHeight="1" x14ac:dyDescent="0.15">
      <c r="A22" s="342"/>
      <c r="B22" s="343"/>
      <c r="C22" s="339"/>
      <c r="D22" s="340"/>
      <c r="E22" s="340"/>
      <c r="F22" s="340"/>
      <c r="G22" s="340"/>
      <c r="H22" s="340"/>
      <c r="I22" s="340"/>
      <c r="J22" s="340"/>
      <c r="K22" s="340"/>
      <c r="L22" s="341"/>
      <c r="M22" s="344" t="str">
        <f>BI実計情報!AG20</f>
        <v/>
      </c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6"/>
      <c r="Z22" s="347" t="str">
        <f>BI実計情報!AH20</f>
        <v/>
      </c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9"/>
      <c r="AM22" s="339"/>
      <c r="AN22" s="340"/>
      <c r="AO22" s="340"/>
      <c r="AP22" s="341"/>
      <c r="AQ22" s="327" t="str">
        <f>BI実計情報!AK20</f>
        <v>トルクレンチ</v>
      </c>
      <c r="AR22" s="328"/>
      <c r="AS22" s="328"/>
      <c r="AT22" s="329"/>
      <c r="AU22" s="330">
        <f>BI実計情報!AM20</f>
        <v>1</v>
      </c>
      <c r="AV22" s="331"/>
      <c r="AW22" s="332"/>
      <c r="AX22" s="333"/>
      <c r="AY22" s="334"/>
      <c r="AZ22" s="335"/>
      <c r="BA22" s="336">
        <f t="shared" si="0"/>
        <v>0</v>
      </c>
      <c r="BB22" s="337"/>
      <c r="BC22" s="337"/>
      <c r="BD22" s="337"/>
      <c r="BE22" s="337"/>
      <c r="BF22" s="337"/>
      <c r="BG22" s="338"/>
      <c r="BH22" s="339"/>
      <c r="BI22" s="340"/>
      <c r="BJ22" s="340"/>
      <c r="BK22" s="340"/>
      <c r="BL22" s="340"/>
      <c r="BM22" s="341"/>
      <c r="BN22" s="339"/>
      <c r="BO22" s="340"/>
      <c r="BP22" s="340"/>
      <c r="BQ22" s="340"/>
      <c r="BR22" s="340"/>
      <c r="BS22" s="341"/>
    </row>
    <row r="23" spans="1:72" ht="20.100000000000001" customHeight="1" x14ac:dyDescent="0.15">
      <c r="A23" s="342"/>
      <c r="B23" s="343"/>
      <c r="C23" s="339"/>
      <c r="D23" s="340"/>
      <c r="E23" s="340"/>
      <c r="F23" s="340"/>
      <c r="G23" s="340"/>
      <c r="H23" s="340"/>
      <c r="I23" s="340"/>
      <c r="J23" s="340"/>
      <c r="K23" s="340"/>
      <c r="L23" s="341"/>
      <c r="M23" s="344" t="str">
        <f>BI実計情報!AG21</f>
        <v/>
      </c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6"/>
      <c r="Z23" s="347" t="str">
        <f>BI実計情報!AH21</f>
        <v/>
      </c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9"/>
      <c r="AM23" s="339"/>
      <c r="AN23" s="340"/>
      <c r="AO23" s="340"/>
      <c r="AP23" s="341"/>
      <c r="AQ23" s="327" t="str">
        <f>BI実計情報!AK21</f>
        <v>トルクレンチ</v>
      </c>
      <c r="AR23" s="328"/>
      <c r="AS23" s="328"/>
      <c r="AT23" s="329"/>
      <c r="AU23" s="330">
        <f>BI実計情報!AM21</f>
        <v>1</v>
      </c>
      <c r="AV23" s="331"/>
      <c r="AW23" s="332"/>
      <c r="AX23" s="333"/>
      <c r="AY23" s="334"/>
      <c r="AZ23" s="335"/>
      <c r="BA23" s="336">
        <f t="shared" si="0"/>
        <v>0</v>
      </c>
      <c r="BB23" s="337"/>
      <c r="BC23" s="337"/>
      <c r="BD23" s="337"/>
      <c r="BE23" s="337"/>
      <c r="BF23" s="337"/>
      <c r="BG23" s="338"/>
      <c r="BH23" s="339"/>
      <c r="BI23" s="340"/>
      <c r="BJ23" s="340"/>
      <c r="BK23" s="340"/>
      <c r="BL23" s="340"/>
      <c r="BM23" s="341"/>
      <c r="BN23" s="339"/>
      <c r="BO23" s="340"/>
      <c r="BP23" s="340"/>
      <c r="BQ23" s="340"/>
      <c r="BR23" s="340"/>
      <c r="BS23" s="341"/>
    </row>
    <row r="24" spans="1:72" ht="20.100000000000001" customHeight="1" x14ac:dyDescent="0.15">
      <c r="A24" s="355"/>
      <c r="B24" s="357"/>
      <c r="C24" s="339"/>
      <c r="D24" s="340"/>
      <c r="E24" s="340"/>
      <c r="F24" s="340"/>
      <c r="G24" s="340"/>
      <c r="H24" s="340"/>
      <c r="I24" s="340"/>
      <c r="J24" s="340"/>
      <c r="K24" s="340"/>
      <c r="L24" s="341"/>
      <c r="M24" s="344" t="str">
        <f>BI実計情報!AG22</f>
        <v/>
      </c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6"/>
      <c r="Z24" s="347" t="str">
        <f>BI実計情報!AH22</f>
        <v/>
      </c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9"/>
      <c r="AM24" s="339"/>
      <c r="AN24" s="340"/>
      <c r="AO24" s="340"/>
      <c r="AP24" s="341"/>
      <c r="AQ24" s="327" t="str">
        <f>BI実計情報!AK22</f>
        <v>インパクト用ソケット</v>
      </c>
      <c r="AR24" s="328"/>
      <c r="AS24" s="328"/>
      <c r="AT24" s="329"/>
      <c r="AU24" s="330">
        <f>BI実計情報!AM22</f>
        <v>1</v>
      </c>
      <c r="AV24" s="331"/>
      <c r="AW24" s="332"/>
      <c r="AX24" s="333"/>
      <c r="AY24" s="334"/>
      <c r="AZ24" s="335"/>
      <c r="BA24" s="336">
        <f t="shared" si="0"/>
        <v>0</v>
      </c>
      <c r="BB24" s="337"/>
      <c r="BC24" s="337"/>
      <c r="BD24" s="337"/>
      <c r="BE24" s="337"/>
      <c r="BF24" s="337"/>
      <c r="BG24" s="338"/>
      <c r="BH24" s="339"/>
      <c r="BI24" s="340"/>
      <c r="BJ24" s="340"/>
      <c r="BK24" s="340"/>
      <c r="BL24" s="340"/>
      <c r="BM24" s="341"/>
      <c r="BN24" s="339"/>
      <c r="BO24" s="340"/>
      <c r="BP24" s="340"/>
      <c r="BQ24" s="340"/>
      <c r="BR24" s="340"/>
      <c r="BS24" s="341"/>
    </row>
    <row r="25" spans="1:72" ht="20.100000000000001" customHeight="1" x14ac:dyDescent="0.15">
      <c r="A25" s="355"/>
      <c r="B25" s="357"/>
      <c r="C25" s="339"/>
      <c r="D25" s="340"/>
      <c r="E25" s="340"/>
      <c r="F25" s="340"/>
      <c r="G25" s="340"/>
      <c r="H25" s="340"/>
      <c r="I25" s="340"/>
      <c r="J25" s="340"/>
      <c r="K25" s="340"/>
      <c r="L25" s="341"/>
      <c r="M25" s="344" t="str">
        <f>BI実計情報!AG23</f>
        <v/>
      </c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6"/>
      <c r="Z25" s="347" t="str">
        <f>BI実計情報!AH23</f>
        <v/>
      </c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9"/>
      <c r="AM25" s="339"/>
      <c r="AN25" s="340"/>
      <c r="AO25" s="340"/>
      <c r="AP25" s="341"/>
      <c r="AQ25" s="327" t="str">
        <f>BI実計情報!AK23</f>
        <v>ヘキサゴンソケットレンチセット</v>
      </c>
      <c r="AR25" s="328"/>
      <c r="AS25" s="328"/>
      <c r="AT25" s="329"/>
      <c r="AU25" s="330">
        <f>BI実計情報!AM23</f>
        <v>1</v>
      </c>
      <c r="AV25" s="331"/>
      <c r="AW25" s="332"/>
      <c r="AX25" s="336"/>
      <c r="AY25" s="337"/>
      <c r="AZ25" s="338"/>
      <c r="BA25" s="336">
        <f t="shared" si="0"/>
        <v>0</v>
      </c>
      <c r="BB25" s="337"/>
      <c r="BC25" s="337"/>
      <c r="BD25" s="337"/>
      <c r="BE25" s="337"/>
      <c r="BF25" s="337"/>
      <c r="BG25" s="338"/>
      <c r="BH25" s="361"/>
      <c r="BI25" s="362"/>
      <c r="BJ25" s="362"/>
      <c r="BK25" s="362"/>
      <c r="BL25" s="362"/>
      <c r="BM25" s="363"/>
      <c r="BN25" s="339"/>
      <c r="BO25" s="340"/>
      <c r="BP25" s="340"/>
      <c r="BQ25" s="340"/>
      <c r="BR25" s="340"/>
      <c r="BS25" s="341"/>
    </row>
    <row r="26" spans="1:72" ht="20.100000000000001" customHeight="1" x14ac:dyDescent="0.15">
      <c r="A26" s="342"/>
      <c r="B26" s="343"/>
      <c r="C26" s="358"/>
      <c r="D26" s="359"/>
      <c r="E26" s="359"/>
      <c r="F26" s="359"/>
      <c r="G26" s="359"/>
      <c r="H26" s="359"/>
      <c r="I26" s="359"/>
      <c r="J26" s="359"/>
      <c r="K26" s="359"/>
      <c r="L26" s="360"/>
      <c r="M26" s="344" t="str">
        <f>BI実計情報!AG24</f>
        <v/>
      </c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6"/>
      <c r="Z26" s="347" t="str">
        <f>BI実計情報!AH24</f>
        <v/>
      </c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9"/>
      <c r="AM26" s="352"/>
      <c r="AN26" s="353"/>
      <c r="AO26" s="353"/>
      <c r="AP26" s="354"/>
      <c r="AQ26" s="327" t="str">
        <f>BI実計情報!AK24</f>
        <v>ウォーターポンププライヤー</v>
      </c>
      <c r="AR26" s="328"/>
      <c r="AS26" s="328"/>
      <c r="AT26" s="329"/>
      <c r="AU26" s="330">
        <f>BI実計情報!AM24</f>
        <v>3</v>
      </c>
      <c r="AV26" s="331"/>
      <c r="AW26" s="332"/>
      <c r="AX26" s="336"/>
      <c r="AY26" s="337"/>
      <c r="AZ26" s="338"/>
      <c r="BA26" s="336">
        <f t="shared" si="0"/>
        <v>0</v>
      </c>
      <c r="BB26" s="337"/>
      <c r="BC26" s="337"/>
      <c r="BD26" s="337"/>
      <c r="BE26" s="337"/>
      <c r="BF26" s="337"/>
      <c r="BG26" s="338"/>
      <c r="BH26" s="352"/>
      <c r="BI26" s="353"/>
      <c r="BJ26" s="353"/>
      <c r="BK26" s="353"/>
      <c r="BL26" s="353"/>
      <c r="BM26" s="354"/>
      <c r="BN26" s="352"/>
      <c r="BO26" s="353"/>
      <c r="BP26" s="353"/>
      <c r="BQ26" s="353"/>
      <c r="BR26" s="353"/>
      <c r="BS26" s="354"/>
      <c r="BT26" s="194"/>
    </row>
    <row r="27" spans="1:72" ht="20.100000000000001" customHeight="1" x14ac:dyDescent="0.15">
      <c r="A27" s="342"/>
      <c r="B27" s="343"/>
      <c r="C27" s="339"/>
      <c r="D27" s="340"/>
      <c r="E27" s="340"/>
      <c r="F27" s="340"/>
      <c r="G27" s="340"/>
      <c r="H27" s="340"/>
      <c r="I27" s="340"/>
      <c r="J27" s="340"/>
      <c r="K27" s="340"/>
      <c r="L27" s="341"/>
      <c r="M27" s="344" t="str">
        <f>BI実計情報!AG25</f>
        <v/>
      </c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6"/>
      <c r="Z27" s="347" t="str">
        <f>BI実計情報!AH25</f>
        <v/>
      </c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9"/>
      <c r="AM27" s="355"/>
      <c r="AN27" s="356"/>
      <c r="AO27" s="356"/>
      <c r="AP27" s="357"/>
      <c r="AQ27" s="327" t="str">
        <f>BI実計情報!AK25</f>
        <v>換気用品</v>
      </c>
      <c r="AR27" s="328"/>
      <c r="AS27" s="328"/>
      <c r="AT27" s="329"/>
      <c r="AU27" s="330">
        <f>BI実計情報!AM25</f>
        <v>3</v>
      </c>
      <c r="AV27" s="331"/>
      <c r="AW27" s="332"/>
      <c r="AX27" s="336"/>
      <c r="AY27" s="350"/>
      <c r="AZ27" s="351"/>
      <c r="BA27" s="336">
        <f t="shared" si="0"/>
        <v>0</v>
      </c>
      <c r="BB27" s="337"/>
      <c r="BC27" s="337"/>
      <c r="BD27" s="337"/>
      <c r="BE27" s="337"/>
      <c r="BF27" s="337"/>
      <c r="BG27" s="338"/>
      <c r="BH27" s="339"/>
      <c r="BI27" s="340"/>
      <c r="BJ27" s="340"/>
      <c r="BK27" s="340"/>
      <c r="BL27" s="340"/>
      <c r="BM27" s="341"/>
      <c r="BN27" s="339"/>
      <c r="BO27" s="340"/>
      <c r="BP27" s="340"/>
      <c r="BQ27" s="340"/>
      <c r="BR27" s="340"/>
      <c r="BS27" s="341"/>
    </row>
    <row r="28" spans="1:72" ht="20.100000000000001" customHeight="1" x14ac:dyDescent="0.15">
      <c r="A28" s="342"/>
      <c r="B28" s="343"/>
      <c r="C28" s="339"/>
      <c r="D28" s="340"/>
      <c r="E28" s="340"/>
      <c r="F28" s="340"/>
      <c r="G28" s="340"/>
      <c r="H28" s="340"/>
      <c r="I28" s="340"/>
      <c r="J28" s="340"/>
      <c r="K28" s="340"/>
      <c r="L28" s="341"/>
      <c r="M28" s="344" t="str">
        <f>BI実計情報!AG26</f>
        <v/>
      </c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6"/>
      <c r="Z28" s="347" t="str">
        <f>BI実計情報!AH26</f>
        <v/>
      </c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9"/>
      <c r="AM28" s="339"/>
      <c r="AN28" s="340"/>
      <c r="AO28" s="340"/>
      <c r="AP28" s="341"/>
      <c r="AQ28" s="327" t="str">
        <f>BI実計情報!AK26</f>
        <v>換気用品</v>
      </c>
      <c r="AR28" s="328"/>
      <c r="AS28" s="328"/>
      <c r="AT28" s="329"/>
      <c r="AU28" s="330">
        <f>BI実計情報!AM26</f>
        <v>3</v>
      </c>
      <c r="AV28" s="331"/>
      <c r="AW28" s="332"/>
      <c r="AX28" s="333"/>
      <c r="AY28" s="334"/>
      <c r="AZ28" s="335"/>
      <c r="BA28" s="336">
        <f t="shared" si="0"/>
        <v>0</v>
      </c>
      <c r="BB28" s="337"/>
      <c r="BC28" s="337"/>
      <c r="BD28" s="337"/>
      <c r="BE28" s="337"/>
      <c r="BF28" s="337"/>
      <c r="BG28" s="338"/>
      <c r="BH28" s="339"/>
      <c r="BI28" s="340"/>
      <c r="BJ28" s="340"/>
      <c r="BK28" s="340"/>
      <c r="BL28" s="340"/>
      <c r="BM28" s="341"/>
      <c r="BN28" s="339"/>
      <c r="BO28" s="340"/>
      <c r="BP28" s="340"/>
      <c r="BQ28" s="340"/>
      <c r="BR28" s="340"/>
      <c r="BS28" s="341"/>
    </row>
    <row r="29" spans="1:72" ht="20.100000000000001" customHeight="1" x14ac:dyDescent="0.15">
      <c r="A29" s="342"/>
      <c r="B29" s="343"/>
      <c r="C29" s="339"/>
      <c r="D29" s="340"/>
      <c r="E29" s="340"/>
      <c r="F29" s="340"/>
      <c r="G29" s="340"/>
      <c r="H29" s="340"/>
      <c r="I29" s="340"/>
      <c r="J29" s="340"/>
      <c r="K29" s="340"/>
      <c r="L29" s="341"/>
      <c r="M29" s="344" t="str">
        <f>BI実計情報!AG27</f>
        <v/>
      </c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6"/>
      <c r="Z29" s="347" t="str">
        <f>BI実計情報!AH27</f>
        <v/>
      </c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9"/>
      <c r="AM29" s="339"/>
      <c r="AN29" s="340"/>
      <c r="AO29" s="340"/>
      <c r="AP29" s="341"/>
      <c r="AQ29" s="327" t="str">
        <f>BI実計情報!AK27</f>
        <v>換気用品</v>
      </c>
      <c r="AR29" s="328"/>
      <c r="AS29" s="328"/>
      <c r="AT29" s="329"/>
      <c r="AU29" s="330">
        <f>BI実計情報!AM27</f>
        <v>2</v>
      </c>
      <c r="AV29" s="331"/>
      <c r="AW29" s="332"/>
      <c r="AX29" s="333"/>
      <c r="AY29" s="334"/>
      <c r="AZ29" s="335"/>
      <c r="BA29" s="336">
        <f t="shared" si="0"/>
        <v>0</v>
      </c>
      <c r="BB29" s="337"/>
      <c r="BC29" s="337"/>
      <c r="BD29" s="337"/>
      <c r="BE29" s="337"/>
      <c r="BF29" s="337"/>
      <c r="BG29" s="338"/>
      <c r="BH29" s="339"/>
      <c r="BI29" s="340"/>
      <c r="BJ29" s="340"/>
      <c r="BK29" s="340"/>
      <c r="BL29" s="340"/>
      <c r="BM29" s="341"/>
      <c r="BN29" s="339"/>
      <c r="BO29" s="340"/>
      <c r="BP29" s="340"/>
      <c r="BQ29" s="340"/>
      <c r="BR29" s="340"/>
      <c r="BS29" s="341"/>
    </row>
    <row r="30" spans="1:72" ht="20.100000000000001" customHeight="1" x14ac:dyDescent="0.15">
      <c r="A30" s="342"/>
      <c r="B30" s="343"/>
      <c r="C30" s="339"/>
      <c r="D30" s="340"/>
      <c r="E30" s="340"/>
      <c r="F30" s="340"/>
      <c r="G30" s="340"/>
      <c r="H30" s="340"/>
      <c r="I30" s="340"/>
      <c r="J30" s="340"/>
      <c r="K30" s="340"/>
      <c r="L30" s="341"/>
      <c r="M30" s="344" t="str">
        <f>BI実計情報!AG28</f>
        <v/>
      </c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6"/>
      <c r="Z30" s="347" t="str">
        <f>BI実計情報!AH28</f>
        <v/>
      </c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9"/>
      <c r="AM30" s="339"/>
      <c r="AN30" s="340"/>
      <c r="AO30" s="340"/>
      <c r="AP30" s="341"/>
      <c r="AQ30" s="327" t="str">
        <f>BI実計情報!AK28</f>
        <v>パテへらセット</v>
      </c>
      <c r="AR30" s="328"/>
      <c r="AS30" s="328"/>
      <c r="AT30" s="329"/>
      <c r="AU30" s="330">
        <f>BI実計情報!AM28</f>
        <v>1</v>
      </c>
      <c r="AV30" s="331"/>
      <c r="AW30" s="332"/>
      <c r="AX30" s="333"/>
      <c r="AY30" s="334"/>
      <c r="AZ30" s="335"/>
      <c r="BA30" s="336">
        <f t="shared" si="0"/>
        <v>0</v>
      </c>
      <c r="BB30" s="337"/>
      <c r="BC30" s="337"/>
      <c r="BD30" s="337"/>
      <c r="BE30" s="337"/>
      <c r="BF30" s="337"/>
      <c r="BG30" s="338"/>
      <c r="BH30" s="339"/>
      <c r="BI30" s="340"/>
      <c r="BJ30" s="340"/>
      <c r="BK30" s="340"/>
      <c r="BL30" s="340"/>
      <c r="BM30" s="341"/>
      <c r="BN30" s="339"/>
      <c r="BO30" s="340"/>
      <c r="BP30" s="340"/>
      <c r="BQ30" s="340"/>
      <c r="BR30" s="340"/>
      <c r="BS30" s="341"/>
    </row>
    <row r="31" spans="1:72" ht="20.100000000000001" customHeight="1" x14ac:dyDescent="0.15">
      <c r="A31" s="342"/>
      <c r="B31" s="343"/>
      <c r="C31" s="339"/>
      <c r="D31" s="340"/>
      <c r="E31" s="340"/>
      <c r="F31" s="340"/>
      <c r="G31" s="340"/>
      <c r="H31" s="340"/>
      <c r="I31" s="340"/>
      <c r="J31" s="340"/>
      <c r="K31" s="340"/>
      <c r="L31" s="341"/>
      <c r="M31" s="344" t="str">
        <f>BI実計情報!AG29</f>
        <v/>
      </c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6"/>
      <c r="Z31" s="347" t="str">
        <f>BI実計情報!AH29</f>
        <v/>
      </c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9"/>
      <c r="AM31" s="339"/>
      <c r="AN31" s="340"/>
      <c r="AO31" s="340"/>
      <c r="AP31" s="341"/>
      <c r="AQ31" s="327" t="str">
        <f>BI実計情報!AK29</f>
        <v>使い捨て手袋</v>
      </c>
      <c r="AR31" s="328"/>
      <c r="AS31" s="328"/>
      <c r="AT31" s="329"/>
      <c r="AU31" s="330">
        <f>BI実計情報!AM29</f>
        <v>15</v>
      </c>
      <c r="AV31" s="331"/>
      <c r="AW31" s="332"/>
      <c r="AX31" s="333"/>
      <c r="AY31" s="334"/>
      <c r="AZ31" s="335"/>
      <c r="BA31" s="336">
        <f t="shared" si="0"/>
        <v>0</v>
      </c>
      <c r="BB31" s="337"/>
      <c r="BC31" s="337"/>
      <c r="BD31" s="337"/>
      <c r="BE31" s="337"/>
      <c r="BF31" s="337"/>
      <c r="BG31" s="338"/>
      <c r="BH31" s="339"/>
      <c r="BI31" s="340"/>
      <c r="BJ31" s="340"/>
      <c r="BK31" s="340"/>
      <c r="BL31" s="340"/>
      <c r="BM31" s="341"/>
      <c r="BN31" s="339"/>
      <c r="BO31" s="340"/>
      <c r="BP31" s="340"/>
      <c r="BQ31" s="340"/>
      <c r="BR31" s="340"/>
      <c r="BS31" s="341"/>
    </row>
    <row r="32" spans="1:72" ht="20.100000000000001" customHeight="1" x14ac:dyDescent="0.15">
      <c r="A32" s="342"/>
      <c r="B32" s="343"/>
      <c r="C32" s="339"/>
      <c r="D32" s="340"/>
      <c r="E32" s="340"/>
      <c r="F32" s="340"/>
      <c r="G32" s="340"/>
      <c r="H32" s="340"/>
      <c r="I32" s="340"/>
      <c r="J32" s="340"/>
      <c r="K32" s="340"/>
      <c r="L32" s="341"/>
      <c r="M32" s="344" t="str">
        <f>BI実計情報!AG30</f>
        <v/>
      </c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6"/>
      <c r="Z32" s="347" t="str">
        <f>BI実計情報!AH30</f>
        <v/>
      </c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9"/>
      <c r="AM32" s="339"/>
      <c r="AN32" s="340"/>
      <c r="AO32" s="340"/>
      <c r="AP32" s="341"/>
      <c r="AQ32" s="327" t="str">
        <f>BI実計情報!AK30</f>
        <v>使い捨て手袋</v>
      </c>
      <c r="AR32" s="328"/>
      <c r="AS32" s="328"/>
      <c r="AT32" s="329"/>
      <c r="AU32" s="330">
        <f>BI実計情報!AM30</f>
        <v>10</v>
      </c>
      <c r="AV32" s="331"/>
      <c r="AW32" s="332"/>
      <c r="AX32" s="333"/>
      <c r="AY32" s="334"/>
      <c r="AZ32" s="335"/>
      <c r="BA32" s="336">
        <f t="shared" si="0"/>
        <v>0</v>
      </c>
      <c r="BB32" s="337"/>
      <c r="BC32" s="337"/>
      <c r="BD32" s="337"/>
      <c r="BE32" s="337"/>
      <c r="BF32" s="337"/>
      <c r="BG32" s="338"/>
      <c r="BH32" s="339"/>
      <c r="BI32" s="340"/>
      <c r="BJ32" s="340"/>
      <c r="BK32" s="340"/>
      <c r="BL32" s="340"/>
      <c r="BM32" s="341"/>
      <c r="BN32" s="339"/>
      <c r="BO32" s="340"/>
      <c r="BP32" s="340"/>
      <c r="BQ32" s="340"/>
      <c r="BR32" s="340"/>
      <c r="BS32" s="341"/>
    </row>
    <row r="33" spans="1:71" ht="20.100000000000001" customHeight="1" x14ac:dyDescent="0.15">
      <c r="A33" s="342"/>
      <c r="B33" s="343"/>
      <c r="C33" s="339"/>
      <c r="D33" s="340"/>
      <c r="E33" s="340"/>
      <c r="F33" s="340"/>
      <c r="G33" s="340"/>
      <c r="H33" s="340"/>
      <c r="I33" s="340"/>
      <c r="J33" s="340"/>
      <c r="K33" s="340"/>
      <c r="L33" s="341"/>
      <c r="M33" s="344" t="str">
        <f>BI実計情報!AG31</f>
        <v/>
      </c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6"/>
      <c r="Z33" s="347" t="str">
        <f>BI実計情報!AH31</f>
        <v/>
      </c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9"/>
      <c r="AM33" s="339"/>
      <c r="AN33" s="340"/>
      <c r="AO33" s="340"/>
      <c r="AP33" s="341"/>
      <c r="AQ33" s="327" t="str">
        <f>BI実計情報!AK31</f>
        <v>運搬車</v>
      </c>
      <c r="AR33" s="328"/>
      <c r="AS33" s="328"/>
      <c r="AT33" s="329"/>
      <c r="AU33" s="330">
        <f>BI実計情報!AM31</f>
        <v>2</v>
      </c>
      <c r="AV33" s="331"/>
      <c r="AW33" s="332"/>
      <c r="AX33" s="333"/>
      <c r="AY33" s="334"/>
      <c r="AZ33" s="335"/>
      <c r="BA33" s="336">
        <f t="shared" si="0"/>
        <v>0</v>
      </c>
      <c r="BB33" s="337"/>
      <c r="BC33" s="337"/>
      <c r="BD33" s="337"/>
      <c r="BE33" s="337"/>
      <c r="BF33" s="337"/>
      <c r="BG33" s="338"/>
      <c r="BH33" s="339"/>
      <c r="BI33" s="340"/>
      <c r="BJ33" s="340"/>
      <c r="BK33" s="340"/>
      <c r="BL33" s="340"/>
      <c r="BM33" s="341"/>
      <c r="BN33" s="339"/>
      <c r="BO33" s="340"/>
      <c r="BP33" s="340"/>
      <c r="BQ33" s="340"/>
      <c r="BR33" s="340"/>
      <c r="BS33" s="341"/>
    </row>
    <row r="34" spans="1:71" ht="20.100000000000001" customHeight="1" x14ac:dyDescent="0.15">
      <c r="A34" s="342"/>
      <c r="B34" s="343"/>
      <c r="C34" s="339"/>
      <c r="D34" s="340"/>
      <c r="E34" s="340"/>
      <c r="F34" s="340"/>
      <c r="G34" s="340"/>
      <c r="H34" s="340"/>
      <c r="I34" s="340"/>
      <c r="J34" s="340"/>
      <c r="K34" s="340"/>
      <c r="L34" s="341"/>
      <c r="M34" s="344" t="str">
        <f>BI実計情報!AG32</f>
        <v/>
      </c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6"/>
      <c r="Z34" s="347" t="str">
        <f>BI実計情報!AH32</f>
        <v/>
      </c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9"/>
      <c r="AM34" s="339"/>
      <c r="AN34" s="340"/>
      <c r="AO34" s="340"/>
      <c r="AP34" s="341"/>
      <c r="AQ34" s="327" t="str">
        <f>BI実計情報!AK32</f>
        <v>マグネットスタンド用パーツ</v>
      </c>
      <c r="AR34" s="328"/>
      <c r="AS34" s="328"/>
      <c r="AT34" s="329"/>
      <c r="AU34" s="330">
        <f>BI実計情報!AM32</f>
        <v>2</v>
      </c>
      <c r="AV34" s="331"/>
      <c r="AW34" s="332"/>
      <c r="AX34" s="333"/>
      <c r="AY34" s="334"/>
      <c r="AZ34" s="335"/>
      <c r="BA34" s="336">
        <f t="shared" si="0"/>
        <v>0</v>
      </c>
      <c r="BB34" s="337"/>
      <c r="BC34" s="337"/>
      <c r="BD34" s="337"/>
      <c r="BE34" s="337"/>
      <c r="BF34" s="337"/>
      <c r="BG34" s="338"/>
      <c r="BH34" s="339"/>
      <c r="BI34" s="340"/>
      <c r="BJ34" s="340"/>
      <c r="BK34" s="340"/>
      <c r="BL34" s="340"/>
      <c r="BM34" s="341"/>
      <c r="BN34" s="339"/>
      <c r="BO34" s="340"/>
      <c r="BP34" s="340"/>
      <c r="BQ34" s="340"/>
      <c r="BR34" s="340"/>
      <c r="BS34" s="341"/>
    </row>
    <row r="35" spans="1:71" ht="20.100000000000001" customHeight="1" x14ac:dyDescent="0.15">
      <c r="A35" s="381"/>
      <c r="B35" s="382"/>
      <c r="C35" s="378"/>
      <c r="D35" s="379"/>
      <c r="E35" s="379"/>
      <c r="F35" s="379"/>
      <c r="G35" s="379"/>
      <c r="H35" s="379"/>
      <c r="I35" s="379"/>
      <c r="J35" s="379"/>
      <c r="K35" s="379"/>
      <c r="L35" s="380"/>
      <c r="M35" s="383" t="str">
        <f>BI実計情報!AG33</f>
        <v/>
      </c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5"/>
      <c r="Z35" s="386" t="str">
        <f>BI実計情報!AH33</f>
        <v/>
      </c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8"/>
      <c r="AM35" s="378"/>
      <c r="AN35" s="379"/>
      <c r="AO35" s="379"/>
      <c r="AP35" s="380"/>
      <c r="AQ35" s="366" t="str">
        <f>BI実計情報!AK33</f>
        <v>マグネットスタンド用パーツ</v>
      </c>
      <c r="AR35" s="367"/>
      <c r="AS35" s="367"/>
      <c r="AT35" s="368"/>
      <c r="AU35" s="369">
        <f>BI実計情報!AM33</f>
        <v>1</v>
      </c>
      <c r="AV35" s="370"/>
      <c r="AW35" s="371"/>
      <c r="AX35" s="372"/>
      <c r="AY35" s="373"/>
      <c r="AZ35" s="374"/>
      <c r="BA35" s="375">
        <f t="shared" si="0"/>
        <v>0</v>
      </c>
      <c r="BB35" s="376"/>
      <c r="BC35" s="376"/>
      <c r="BD35" s="376"/>
      <c r="BE35" s="376"/>
      <c r="BF35" s="376"/>
      <c r="BG35" s="377"/>
      <c r="BH35" s="378"/>
      <c r="BI35" s="379"/>
      <c r="BJ35" s="379"/>
      <c r="BK35" s="379"/>
      <c r="BL35" s="379"/>
      <c r="BM35" s="380"/>
      <c r="BN35" s="378"/>
      <c r="BO35" s="379"/>
      <c r="BP35" s="379"/>
      <c r="BQ35" s="379"/>
      <c r="BR35" s="379"/>
      <c r="BS35" s="380"/>
    </row>
    <row r="36" spans="1:71" ht="15" x14ac:dyDescent="0.1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6"/>
      <c r="BB36" s="196"/>
      <c r="BC36" s="197"/>
      <c r="BD36" s="198"/>
      <c r="BE36" s="364" t="s">
        <v>148</v>
      </c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5"/>
    </row>
  </sheetData>
  <mergeCells count="356">
    <mergeCell ref="A1:BS2"/>
    <mergeCell ref="A3:B4"/>
    <mergeCell ref="C3:L4"/>
    <mergeCell ref="M3:Y4"/>
    <mergeCell ref="Z3:AL3"/>
    <mergeCell ref="AM3:AP4"/>
    <mergeCell ref="AQ3:AT4"/>
    <mergeCell ref="AU3:AW4"/>
    <mergeCell ref="AX3:AZ4"/>
    <mergeCell ref="BA3:BG4"/>
    <mergeCell ref="A17:B17"/>
    <mergeCell ref="C17:L17"/>
    <mergeCell ref="M17:Y17"/>
    <mergeCell ref="Z17:AL17"/>
    <mergeCell ref="AM17:AP17"/>
    <mergeCell ref="BH3:BM4"/>
    <mergeCell ref="BN3:BS4"/>
    <mergeCell ref="BT3:BT4"/>
    <mergeCell ref="Z4:AL4"/>
    <mergeCell ref="A16:B16"/>
    <mergeCell ref="C16:L16"/>
    <mergeCell ref="M16:Y16"/>
    <mergeCell ref="Z16:AL16"/>
    <mergeCell ref="AM16:AP16"/>
    <mergeCell ref="AQ16:AT16"/>
    <mergeCell ref="AQ17:AT17"/>
    <mergeCell ref="AU17:AW17"/>
    <mergeCell ref="AX17:AZ17"/>
    <mergeCell ref="BA17:BG17"/>
    <mergeCell ref="BH17:BM17"/>
    <mergeCell ref="BN17:BS17"/>
    <mergeCell ref="AU16:AW16"/>
    <mergeCell ref="AX16:AZ16"/>
    <mergeCell ref="BA16:BG16"/>
    <mergeCell ref="BH16:BM16"/>
    <mergeCell ref="BN16:BS16"/>
    <mergeCell ref="A19:B19"/>
    <mergeCell ref="C19:L19"/>
    <mergeCell ref="M19:Y19"/>
    <mergeCell ref="Z19:AL19"/>
    <mergeCell ref="AM19:AP19"/>
    <mergeCell ref="A18:B18"/>
    <mergeCell ref="C18:L18"/>
    <mergeCell ref="M18:Y18"/>
    <mergeCell ref="Z18:AL18"/>
    <mergeCell ref="AM18:AP18"/>
    <mergeCell ref="AQ19:AT19"/>
    <mergeCell ref="AU19:AW19"/>
    <mergeCell ref="AX19:AZ19"/>
    <mergeCell ref="BA19:BG19"/>
    <mergeCell ref="BH19:BM19"/>
    <mergeCell ref="BN19:BS19"/>
    <mergeCell ref="AU18:AW18"/>
    <mergeCell ref="AX18:AZ18"/>
    <mergeCell ref="BA18:BG18"/>
    <mergeCell ref="BH18:BM18"/>
    <mergeCell ref="BN18:BS18"/>
    <mergeCell ref="AQ18:AT18"/>
    <mergeCell ref="BA31:BG31"/>
    <mergeCell ref="BH31:BM31"/>
    <mergeCell ref="BN31:BS31"/>
    <mergeCell ref="AU30:AW30"/>
    <mergeCell ref="AX30:AZ30"/>
    <mergeCell ref="BA30:BG30"/>
    <mergeCell ref="BH30:BM30"/>
    <mergeCell ref="BN30:BS30"/>
    <mergeCell ref="A31:B31"/>
    <mergeCell ref="C31:L31"/>
    <mergeCell ref="M31:Y31"/>
    <mergeCell ref="Z31:AL31"/>
    <mergeCell ref="AM31:AP31"/>
    <mergeCell ref="A30:B30"/>
    <mergeCell ref="C30:L30"/>
    <mergeCell ref="M30:Y30"/>
    <mergeCell ref="Z30:AL30"/>
    <mergeCell ref="AM30:AP30"/>
    <mergeCell ref="AQ30:AT30"/>
    <mergeCell ref="A32:B32"/>
    <mergeCell ref="C32:L32"/>
    <mergeCell ref="M32:Y32"/>
    <mergeCell ref="Z32:AL32"/>
    <mergeCell ref="AM32:AP32"/>
    <mergeCell ref="AQ32:AT32"/>
    <mergeCell ref="AQ31:AT31"/>
    <mergeCell ref="AU31:AW31"/>
    <mergeCell ref="AX31:AZ31"/>
    <mergeCell ref="AU33:AW33"/>
    <mergeCell ref="AX33:AZ33"/>
    <mergeCell ref="BA33:BG33"/>
    <mergeCell ref="BH33:BM33"/>
    <mergeCell ref="BN33:BS33"/>
    <mergeCell ref="AU32:AW32"/>
    <mergeCell ref="AX32:AZ32"/>
    <mergeCell ref="BA32:BG32"/>
    <mergeCell ref="BH32:BM32"/>
    <mergeCell ref="BN32:BS32"/>
    <mergeCell ref="Z35:AL35"/>
    <mergeCell ref="AM35:AP35"/>
    <mergeCell ref="A34:B34"/>
    <mergeCell ref="C34:L34"/>
    <mergeCell ref="M34:Y34"/>
    <mergeCell ref="Z34:AL34"/>
    <mergeCell ref="AM34:AP34"/>
    <mergeCell ref="AQ34:AT34"/>
    <mergeCell ref="AQ33:AT33"/>
    <mergeCell ref="A33:B33"/>
    <mergeCell ref="C33:L33"/>
    <mergeCell ref="M33:Y33"/>
    <mergeCell ref="Z33:AL33"/>
    <mergeCell ref="AM33:AP33"/>
    <mergeCell ref="BE36:BS36"/>
    <mergeCell ref="A5:B5"/>
    <mergeCell ref="C5:L5"/>
    <mergeCell ref="M5:Y5"/>
    <mergeCell ref="Z5:AL5"/>
    <mergeCell ref="AM5:AP5"/>
    <mergeCell ref="AQ5:AT5"/>
    <mergeCell ref="AU5:AW5"/>
    <mergeCell ref="AX5:AZ5"/>
    <mergeCell ref="BA5:BG5"/>
    <mergeCell ref="AQ35:AT35"/>
    <mergeCell ref="AU35:AW35"/>
    <mergeCell ref="AX35:AZ35"/>
    <mergeCell ref="BA35:BG35"/>
    <mergeCell ref="BH35:BM35"/>
    <mergeCell ref="BN35:BS35"/>
    <mergeCell ref="AU34:AW34"/>
    <mergeCell ref="AX34:AZ34"/>
    <mergeCell ref="BA34:BG34"/>
    <mergeCell ref="BH34:BM34"/>
    <mergeCell ref="BN34:BS34"/>
    <mergeCell ref="A35:B35"/>
    <mergeCell ref="C35:L35"/>
    <mergeCell ref="M35:Y35"/>
    <mergeCell ref="A9:B9"/>
    <mergeCell ref="C9:L9"/>
    <mergeCell ref="M9:Y9"/>
    <mergeCell ref="Z9:AL9"/>
    <mergeCell ref="AM9:AP9"/>
    <mergeCell ref="AQ9:AT9"/>
    <mergeCell ref="AU9:AW9"/>
    <mergeCell ref="BH5:BM5"/>
    <mergeCell ref="BN5:BS5"/>
    <mergeCell ref="A6:B6"/>
    <mergeCell ref="C6:L6"/>
    <mergeCell ref="M6:Y6"/>
    <mergeCell ref="Z6:AL6"/>
    <mergeCell ref="AM6:AP6"/>
    <mergeCell ref="AQ6:AT6"/>
    <mergeCell ref="AU6:AW6"/>
    <mergeCell ref="AX6:AZ6"/>
    <mergeCell ref="BA6:BG6"/>
    <mergeCell ref="BH6:BM6"/>
    <mergeCell ref="BN6:BS6"/>
    <mergeCell ref="AX7:AZ7"/>
    <mergeCell ref="BA7:BG7"/>
    <mergeCell ref="BH7:BM7"/>
    <mergeCell ref="BN7:BS7"/>
    <mergeCell ref="A8:B8"/>
    <mergeCell ref="C8:L8"/>
    <mergeCell ref="M8:Y8"/>
    <mergeCell ref="Z8:AL8"/>
    <mergeCell ref="AM8:AP8"/>
    <mergeCell ref="AQ8:AT8"/>
    <mergeCell ref="A7:B7"/>
    <mergeCell ref="C7:L7"/>
    <mergeCell ref="M7:Y7"/>
    <mergeCell ref="Z7:AL7"/>
    <mergeCell ref="AM7:AP7"/>
    <mergeCell ref="AQ7:AT7"/>
    <mergeCell ref="AU7:AW7"/>
    <mergeCell ref="AX9:AZ9"/>
    <mergeCell ref="BA9:BG9"/>
    <mergeCell ref="BH9:BM9"/>
    <mergeCell ref="BN9:BS9"/>
    <mergeCell ref="AU8:AW8"/>
    <mergeCell ref="AX8:AZ8"/>
    <mergeCell ref="BA8:BG8"/>
    <mergeCell ref="BH8:BM8"/>
    <mergeCell ref="BN8:BS8"/>
    <mergeCell ref="A11:B11"/>
    <mergeCell ref="C11:L11"/>
    <mergeCell ref="M11:Y11"/>
    <mergeCell ref="Z11:AL11"/>
    <mergeCell ref="AM11:AP11"/>
    <mergeCell ref="A10:B10"/>
    <mergeCell ref="C10:L10"/>
    <mergeCell ref="M10:Y10"/>
    <mergeCell ref="Z10:AL10"/>
    <mergeCell ref="AM10:AP10"/>
    <mergeCell ref="AQ11:AT11"/>
    <mergeCell ref="AU11:AW11"/>
    <mergeCell ref="AX11:AZ11"/>
    <mergeCell ref="BA11:BG11"/>
    <mergeCell ref="BH11:BM11"/>
    <mergeCell ref="BN11:BS11"/>
    <mergeCell ref="AU10:AW10"/>
    <mergeCell ref="AX10:AZ10"/>
    <mergeCell ref="BA10:BG10"/>
    <mergeCell ref="BH10:BM10"/>
    <mergeCell ref="BN10:BS10"/>
    <mergeCell ref="AQ10:AT10"/>
    <mergeCell ref="A13:B13"/>
    <mergeCell ref="C13:L13"/>
    <mergeCell ref="M13:Y13"/>
    <mergeCell ref="Z13:AL13"/>
    <mergeCell ref="AM13:AP13"/>
    <mergeCell ref="A12:B12"/>
    <mergeCell ref="C12:L12"/>
    <mergeCell ref="M12:Y12"/>
    <mergeCell ref="Z12:AL12"/>
    <mergeCell ref="AM12:AP12"/>
    <mergeCell ref="AQ13:AT13"/>
    <mergeCell ref="AU13:AW13"/>
    <mergeCell ref="AX13:AZ13"/>
    <mergeCell ref="BA13:BG13"/>
    <mergeCell ref="BH13:BM13"/>
    <mergeCell ref="BN13:BS13"/>
    <mergeCell ref="AU12:AW12"/>
    <mergeCell ref="AX12:AZ12"/>
    <mergeCell ref="BA12:BG12"/>
    <mergeCell ref="BH12:BM12"/>
    <mergeCell ref="BN12:BS12"/>
    <mergeCell ref="AQ12:AT12"/>
    <mergeCell ref="A15:B15"/>
    <mergeCell ref="C15:L15"/>
    <mergeCell ref="M15:Y15"/>
    <mergeCell ref="Z15:AL15"/>
    <mergeCell ref="AM15:AP15"/>
    <mergeCell ref="A14:B14"/>
    <mergeCell ref="C14:L14"/>
    <mergeCell ref="M14:Y14"/>
    <mergeCell ref="Z14:AL14"/>
    <mergeCell ref="AM14:AP14"/>
    <mergeCell ref="AQ15:AT15"/>
    <mergeCell ref="AU15:AW15"/>
    <mergeCell ref="AX15:AZ15"/>
    <mergeCell ref="BA15:BG15"/>
    <mergeCell ref="BH15:BM15"/>
    <mergeCell ref="BN15:BS15"/>
    <mergeCell ref="AU14:AW14"/>
    <mergeCell ref="AX14:AZ14"/>
    <mergeCell ref="BA14:BG14"/>
    <mergeCell ref="BH14:BM14"/>
    <mergeCell ref="BN14:BS14"/>
    <mergeCell ref="AQ14:AT14"/>
    <mergeCell ref="A21:B21"/>
    <mergeCell ref="C21:L21"/>
    <mergeCell ref="M21:Y21"/>
    <mergeCell ref="Z21:AL21"/>
    <mergeCell ref="AM21:AP21"/>
    <mergeCell ref="A20:B20"/>
    <mergeCell ref="C20:L20"/>
    <mergeCell ref="M20:Y20"/>
    <mergeCell ref="Z20:AL20"/>
    <mergeCell ref="AM20:AP20"/>
    <mergeCell ref="AQ21:AT21"/>
    <mergeCell ref="AU21:AW21"/>
    <mergeCell ref="AX21:AZ21"/>
    <mergeCell ref="BA21:BG21"/>
    <mergeCell ref="BH21:BM21"/>
    <mergeCell ref="BN21:BS21"/>
    <mergeCell ref="AU20:AW20"/>
    <mergeCell ref="AX20:AZ20"/>
    <mergeCell ref="BA20:BG20"/>
    <mergeCell ref="BH20:BM20"/>
    <mergeCell ref="BN20:BS20"/>
    <mergeCell ref="AQ20:AT20"/>
    <mergeCell ref="A23:B23"/>
    <mergeCell ref="C23:L23"/>
    <mergeCell ref="M23:Y23"/>
    <mergeCell ref="Z23:AL23"/>
    <mergeCell ref="AM23:AP23"/>
    <mergeCell ref="A22:B22"/>
    <mergeCell ref="C22:L22"/>
    <mergeCell ref="M22:Y22"/>
    <mergeCell ref="Z22:AL22"/>
    <mergeCell ref="AM22:AP22"/>
    <mergeCell ref="AQ23:AT23"/>
    <mergeCell ref="AU23:AW23"/>
    <mergeCell ref="AX23:AZ23"/>
    <mergeCell ref="BA23:BG23"/>
    <mergeCell ref="BH23:BM23"/>
    <mergeCell ref="BN23:BS23"/>
    <mergeCell ref="AU22:AW22"/>
    <mergeCell ref="AX22:AZ22"/>
    <mergeCell ref="BA22:BG22"/>
    <mergeCell ref="BH22:BM22"/>
    <mergeCell ref="BN22:BS22"/>
    <mergeCell ref="AQ22:AT22"/>
    <mergeCell ref="A25:B25"/>
    <mergeCell ref="C25:L25"/>
    <mergeCell ref="M25:Y25"/>
    <mergeCell ref="Z25:AL25"/>
    <mergeCell ref="AM25:AP25"/>
    <mergeCell ref="A24:B24"/>
    <mergeCell ref="C24:L24"/>
    <mergeCell ref="M24:Y24"/>
    <mergeCell ref="Z24:AL24"/>
    <mergeCell ref="AM24:AP24"/>
    <mergeCell ref="AQ25:AT25"/>
    <mergeCell ref="AU25:AW25"/>
    <mergeCell ref="AX25:AZ25"/>
    <mergeCell ref="BA25:BG25"/>
    <mergeCell ref="BH25:BM25"/>
    <mergeCell ref="BN25:BS25"/>
    <mergeCell ref="AU24:AW24"/>
    <mergeCell ref="AX24:AZ24"/>
    <mergeCell ref="BA24:BG24"/>
    <mergeCell ref="BH24:BM24"/>
    <mergeCell ref="BN24:BS24"/>
    <mergeCell ref="AQ24:AT24"/>
    <mergeCell ref="A27:B27"/>
    <mergeCell ref="C27:L27"/>
    <mergeCell ref="M27:Y27"/>
    <mergeCell ref="Z27:AL27"/>
    <mergeCell ref="AM27:AP27"/>
    <mergeCell ref="A26:B26"/>
    <mergeCell ref="C26:L26"/>
    <mergeCell ref="M26:Y26"/>
    <mergeCell ref="Z26:AL26"/>
    <mergeCell ref="AM26:AP26"/>
    <mergeCell ref="AQ27:AT27"/>
    <mergeCell ref="AU27:AW27"/>
    <mergeCell ref="AX27:AZ27"/>
    <mergeCell ref="BA27:BG27"/>
    <mergeCell ref="BH27:BM27"/>
    <mergeCell ref="BN27:BS27"/>
    <mergeCell ref="AU26:AW26"/>
    <mergeCell ref="AX26:AZ26"/>
    <mergeCell ref="BA26:BG26"/>
    <mergeCell ref="BH26:BM26"/>
    <mergeCell ref="BN26:BS26"/>
    <mergeCell ref="AQ26:AT26"/>
    <mergeCell ref="A29:B29"/>
    <mergeCell ref="C29:L29"/>
    <mergeCell ref="M29:Y29"/>
    <mergeCell ref="Z29:AL29"/>
    <mergeCell ref="AM29:AP29"/>
    <mergeCell ref="A28:B28"/>
    <mergeCell ref="C28:L28"/>
    <mergeCell ref="M28:Y28"/>
    <mergeCell ref="Z28:AL28"/>
    <mergeCell ref="AM28:AP28"/>
    <mergeCell ref="AQ29:AT29"/>
    <mergeCell ref="AU29:AW29"/>
    <mergeCell ref="AX29:AZ29"/>
    <mergeCell ref="BA29:BG29"/>
    <mergeCell ref="BH29:BM29"/>
    <mergeCell ref="BN29:BS29"/>
    <mergeCell ref="AU28:AW28"/>
    <mergeCell ref="AX28:AZ28"/>
    <mergeCell ref="BA28:BG28"/>
    <mergeCell ref="BH28:BM28"/>
    <mergeCell ref="BN28:BS28"/>
    <mergeCell ref="AQ28:AT28"/>
  </mergeCells>
  <phoneticPr fontId="5"/>
  <printOptions horizontalCentered="1" verticalCentered="1"/>
  <pageMargins left="0.39370078740157483" right="0.19685039370078741" top="0.35433070866141736" bottom="0.31496062992125984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B1:O55"/>
  <sheetViews>
    <sheetView showZeros="0" view="pageBreakPreview" topLeftCell="A4" zoomScale="80" zoomScaleNormal="100" zoomScaleSheetLayoutView="80" workbookViewId="0">
      <selection activeCell="N22" sqref="N22"/>
    </sheetView>
  </sheetViews>
  <sheetFormatPr defaultRowHeight="13.5" x14ac:dyDescent="0.15"/>
  <cols>
    <col min="1" max="1" width="3.375" customWidth="1"/>
    <col min="2" max="2" width="5.125" customWidth="1"/>
    <col min="3" max="3" width="2" customWidth="1"/>
    <col min="4" max="4" width="13.5" customWidth="1"/>
    <col min="5" max="5" width="15.375" customWidth="1"/>
    <col min="6" max="6" width="12.375" customWidth="1"/>
    <col min="7" max="7" width="5.25" customWidth="1"/>
    <col min="8" max="8" width="8.375" customWidth="1"/>
    <col min="9" max="9" width="8.875" customWidth="1"/>
    <col min="10" max="10" width="9.125" customWidth="1"/>
    <col min="11" max="11" width="10.375" customWidth="1"/>
  </cols>
  <sheetData>
    <row r="1" spans="2:11" hidden="1" x14ac:dyDescent="0.15"/>
    <row r="2" spans="2:11" hidden="1" x14ac:dyDescent="0.15"/>
    <row r="3" spans="2:11" hidden="1" x14ac:dyDescent="0.15"/>
    <row r="4" spans="2:11" ht="5.25" customHeight="1" x14ac:dyDescent="0.15">
      <c r="C4" s="56"/>
      <c r="D4" s="57"/>
      <c r="E4" s="57"/>
      <c r="F4" s="57"/>
      <c r="G4" s="57"/>
      <c r="H4" s="57"/>
      <c r="I4" s="57"/>
      <c r="J4" s="57"/>
      <c r="K4" s="58"/>
    </row>
    <row r="5" spans="2:11" ht="29.25" customHeight="1" thickBot="1" x14ac:dyDescent="0.3">
      <c r="C5" s="419" t="s">
        <v>44</v>
      </c>
      <c r="D5" s="420"/>
      <c r="E5" s="420"/>
      <c r="F5" s="420"/>
      <c r="G5" s="420"/>
      <c r="H5" s="420"/>
      <c r="I5" s="420"/>
      <c r="J5" s="420"/>
      <c r="K5" s="421"/>
    </row>
    <row r="6" spans="2:11" ht="11.25" customHeight="1" thickTop="1" x14ac:dyDescent="0.15">
      <c r="B6" s="59"/>
      <c r="C6" s="60"/>
      <c r="D6" s="19"/>
      <c r="E6" s="19"/>
      <c r="F6" s="61"/>
      <c r="G6" s="61"/>
      <c r="H6" s="61"/>
      <c r="I6" s="61"/>
      <c r="J6" s="19"/>
      <c r="K6" s="62"/>
    </row>
    <row r="7" spans="2:11" ht="21.75" customHeight="1" x14ac:dyDescent="0.2">
      <c r="C7" s="60"/>
      <c r="D7" s="422" t="s">
        <v>80</v>
      </c>
      <c r="E7" s="422"/>
      <c r="F7" s="92"/>
      <c r="G7" s="19"/>
      <c r="H7" s="241"/>
      <c r="I7" s="241" t="s">
        <v>196</v>
      </c>
      <c r="J7" s="424" t="s">
        <v>45</v>
      </c>
      <c r="K7" s="425"/>
    </row>
    <row r="8" spans="2:11" ht="20.25" customHeight="1" x14ac:dyDescent="0.2">
      <c r="C8" s="60"/>
      <c r="D8" s="422"/>
      <c r="E8" s="422"/>
      <c r="F8" s="92"/>
      <c r="G8" s="19"/>
      <c r="H8" s="19"/>
      <c r="I8" s="19"/>
      <c r="J8" s="63"/>
      <c r="K8" s="64"/>
    </row>
    <row r="9" spans="2:11" ht="21" customHeight="1" x14ac:dyDescent="0.15">
      <c r="C9" s="60"/>
      <c r="D9" s="423"/>
      <c r="E9" s="423"/>
      <c r="F9" s="123" t="s">
        <v>79</v>
      </c>
      <c r="G9" s="65"/>
      <c r="H9" s="19"/>
      <c r="I9" s="19"/>
      <c r="J9" s="19"/>
      <c r="K9" s="62"/>
    </row>
    <row r="10" spans="2:11" ht="9" customHeight="1" x14ac:dyDescent="0.2">
      <c r="C10" s="60"/>
      <c r="D10" s="66"/>
      <c r="E10" s="66"/>
      <c r="F10" s="66"/>
      <c r="G10" s="65"/>
      <c r="H10" s="19"/>
      <c r="I10" s="19"/>
      <c r="J10" s="19"/>
      <c r="K10" s="62"/>
    </row>
    <row r="11" spans="2:11" ht="21" customHeight="1" x14ac:dyDescent="0.15">
      <c r="C11" s="60"/>
      <c r="D11" s="19"/>
      <c r="E11" s="19"/>
      <c r="F11" s="19"/>
      <c r="G11" s="19"/>
      <c r="H11" s="93" t="s">
        <v>46</v>
      </c>
      <c r="I11" s="59"/>
      <c r="J11" s="408"/>
      <c r="K11" s="409"/>
    </row>
    <row r="12" spans="2:11" ht="21" customHeight="1" x14ac:dyDescent="0.15">
      <c r="C12" s="60"/>
      <c r="D12" s="59"/>
      <c r="E12" s="59"/>
      <c r="F12" s="59"/>
      <c r="G12" s="19"/>
      <c r="H12" s="93" t="s">
        <v>47</v>
      </c>
      <c r="I12" s="59"/>
      <c r="J12" s="408"/>
      <c r="K12" s="409"/>
    </row>
    <row r="13" spans="2:11" ht="21" customHeight="1" x14ac:dyDescent="0.15">
      <c r="C13" s="60"/>
      <c r="D13" s="59"/>
      <c r="E13" s="59"/>
      <c r="F13" s="59"/>
      <c r="G13" s="19"/>
      <c r="H13" s="93" t="s">
        <v>22</v>
      </c>
      <c r="I13" s="59"/>
      <c r="J13" s="408"/>
      <c r="K13" s="409"/>
    </row>
    <row r="14" spans="2:11" ht="21" customHeight="1" x14ac:dyDescent="0.15">
      <c r="C14" s="60"/>
      <c r="D14" s="59"/>
      <c r="E14" s="59"/>
      <c r="F14" s="59"/>
      <c r="G14" s="19"/>
      <c r="H14" s="93" t="s">
        <v>23</v>
      </c>
      <c r="I14" s="59"/>
      <c r="J14" s="408"/>
      <c r="K14" s="409"/>
    </row>
    <row r="15" spans="2:11" ht="21" customHeight="1" x14ac:dyDescent="0.15">
      <c r="C15" s="60"/>
      <c r="D15" s="59"/>
      <c r="E15" s="59"/>
      <c r="F15" s="59"/>
      <c r="G15" s="19"/>
      <c r="H15" s="93" t="s">
        <v>16</v>
      </c>
      <c r="I15" s="59"/>
      <c r="J15" s="408"/>
      <c r="K15" s="409"/>
    </row>
    <row r="16" spans="2:11" ht="6" customHeight="1" x14ac:dyDescent="0.15">
      <c r="C16" s="60"/>
      <c r="D16" s="59"/>
      <c r="E16" s="59"/>
      <c r="F16" s="59"/>
      <c r="G16" s="19"/>
      <c r="H16" s="65"/>
      <c r="I16" s="67"/>
      <c r="J16" s="68"/>
      <c r="K16" s="69"/>
    </row>
    <row r="17" spans="2:15" ht="15.75" customHeight="1" x14ac:dyDescent="0.15">
      <c r="C17" s="60"/>
      <c r="D17" s="59"/>
      <c r="E17" s="410" t="s">
        <v>78</v>
      </c>
      <c r="F17" s="413">
        <f>K50</f>
        <v>3850</v>
      </c>
      <c r="G17" s="414"/>
      <c r="H17" s="417" t="s">
        <v>59</v>
      </c>
      <c r="I17" s="102"/>
      <c r="J17" s="107"/>
      <c r="K17" s="69"/>
    </row>
    <row r="18" spans="2:15" ht="15.75" customHeight="1" x14ac:dyDescent="0.15">
      <c r="C18" s="60"/>
      <c r="D18" s="59"/>
      <c r="E18" s="411"/>
      <c r="F18" s="415"/>
      <c r="G18" s="416"/>
      <c r="H18" s="418"/>
      <c r="I18" s="103"/>
      <c r="J18" s="107"/>
      <c r="K18" s="69"/>
    </row>
    <row r="19" spans="2:15" ht="17.25" customHeight="1" x14ac:dyDescent="0.15">
      <c r="C19" s="60"/>
      <c r="D19" s="19" t="s">
        <v>81</v>
      </c>
      <c r="E19" s="70"/>
      <c r="F19" s="71"/>
      <c r="G19" s="71"/>
      <c r="H19" s="71"/>
      <c r="I19" s="71"/>
      <c r="J19" s="71"/>
      <c r="K19" s="69"/>
    </row>
    <row r="20" spans="2:15" ht="21" hidden="1" customHeight="1" x14ac:dyDescent="0.15">
      <c r="C20" s="60"/>
      <c r="D20" s="72"/>
      <c r="E20" s="412"/>
      <c r="F20" s="412"/>
      <c r="G20" s="19"/>
      <c r="H20" s="65"/>
      <c r="I20" s="65"/>
      <c r="J20" s="73"/>
      <c r="K20" s="74"/>
    </row>
    <row r="21" spans="2:15" ht="7.5" customHeight="1" x14ac:dyDescent="0.15">
      <c r="C21" s="60"/>
      <c r="D21" s="19"/>
      <c r="E21" s="19"/>
      <c r="F21" s="19"/>
      <c r="G21" s="19"/>
      <c r="H21" s="19"/>
      <c r="I21" s="19"/>
      <c r="J21" s="19"/>
      <c r="K21" s="62"/>
    </row>
    <row r="22" spans="2:15" ht="27" customHeight="1" x14ac:dyDescent="0.15">
      <c r="C22" s="427" t="s">
        <v>2</v>
      </c>
      <c r="D22" s="428"/>
      <c r="E22" s="429"/>
      <c r="F22" s="427" t="s">
        <v>3</v>
      </c>
      <c r="G22" s="430"/>
      <c r="H22" s="3" t="s">
        <v>4</v>
      </c>
      <c r="I22" s="3" t="s">
        <v>5</v>
      </c>
      <c r="J22" s="3" t="s">
        <v>6</v>
      </c>
      <c r="K22" s="3" t="s">
        <v>7</v>
      </c>
    </row>
    <row r="23" spans="2:15" s="116" customFormat="1" ht="30.75" customHeight="1" x14ac:dyDescent="0.15">
      <c r="B23" s="113">
        <v>1</v>
      </c>
      <c r="C23" s="403" t="str">
        <f>VLOOKUP($B23,BI実計情報!$A$3:$BM$502,37)</f>
        <v>樹脂パレット</v>
      </c>
      <c r="D23" s="404"/>
      <c r="E23" s="405"/>
      <c r="F23" s="406" t="str">
        <f>VLOOKUP($B23,BI実計情報!$A$3:$BM$502,38)</f>
        <v>仕様書のとおり</v>
      </c>
      <c r="G23" s="407" t="str">
        <f>VLOOKUP($B23,BI実計情報!$A$3:$BM$502,34)</f>
        <v/>
      </c>
      <c r="H23" s="46" t="str">
        <f>VLOOKUP($B23,BI実計情報!$A$3:$BM$502,44)</f>
        <v>SH</v>
      </c>
      <c r="I23" s="112">
        <f>VLOOKUP($B23,BI実計情報!$A$3:$BM$502,39)</f>
        <v>15</v>
      </c>
      <c r="J23" s="120">
        <f>BI実計情報!AU3</f>
        <v>100</v>
      </c>
      <c r="K23" s="78">
        <f>I23*J23</f>
        <v>1500</v>
      </c>
      <c r="L23" s="114">
        <v>34</v>
      </c>
      <c r="M23" s="114">
        <v>35</v>
      </c>
      <c r="N23" s="114">
        <v>36</v>
      </c>
      <c r="O23" s="115"/>
    </row>
    <row r="24" spans="2:15" s="116" customFormat="1" ht="30.75" customHeight="1" x14ac:dyDescent="0.15">
      <c r="B24" s="113">
        <v>2</v>
      </c>
      <c r="C24" s="403" t="str">
        <f>VLOOKUP($B24,BI実計情報!$A$3:$BM$502,37)</f>
        <v>エアーホース用カプラー</v>
      </c>
      <c r="D24" s="404"/>
      <c r="E24" s="405"/>
      <c r="F24" s="406" t="str">
        <f>VLOOKUP($B24,BI実計情報!$A$3:$BM$502,38)</f>
        <v>仕様書のとおり</v>
      </c>
      <c r="G24" s="407" t="str">
        <f>VLOOKUP($B24,BI実計情報!$A$3:$BM$502,34)</f>
        <v/>
      </c>
      <c r="H24" s="46" t="str">
        <f>VLOOKUP($B24,BI実計情報!$A$3:$BM$502,44)</f>
        <v>ST</v>
      </c>
      <c r="I24" s="17">
        <f>VLOOKUP($B24,BI実計情報!$A$3:$BM$502,39)</f>
        <v>10</v>
      </c>
      <c r="J24" s="120">
        <f>BI実計情報!AU4</f>
        <v>100</v>
      </c>
      <c r="K24" s="78">
        <f t="shared" ref="K24:K30" si="0">I24*J24</f>
        <v>1000</v>
      </c>
      <c r="L24" s="117" t="s">
        <v>32</v>
      </c>
      <c r="M24" s="117" t="s">
        <v>33</v>
      </c>
      <c r="N24" s="117" t="s">
        <v>34</v>
      </c>
      <c r="O24" s="115" t="s">
        <v>38</v>
      </c>
    </row>
    <row r="25" spans="2:15" s="116" customFormat="1" ht="30.75" customHeight="1" x14ac:dyDescent="0.15">
      <c r="B25" s="113">
        <v>3</v>
      </c>
      <c r="C25" s="403" t="str">
        <f>VLOOKUP($B25,BI実計情報!$A$3:$BM$502,37)</f>
        <v>液状ガスケット</v>
      </c>
      <c r="D25" s="404"/>
      <c r="E25" s="405"/>
      <c r="F25" s="406" t="str">
        <f>VLOOKUP($B25,BI実計情報!$A$3:$BM$502,38)</f>
        <v>仕様書のとおり</v>
      </c>
      <c r="G25" s="407" t="str">
        <f>VLOOKUP($B25,BI実計情報!$A$3:$BM$502,34)</f>
        <v/>
      </c>
      <c r="H25" s="46" t="str">
        <f>VLOOKUP($B25,BI実計情報!$A$3:$BM$502,44)</f>
        <v>PC</v>
      </c>
      <c r="I25" s="17">
        <f>VLOOKUP($B25,BI実計情報!$A$3:$BM$502,39)</f>
        <v>5</v>
      </c>
      <c r="J25" s="120">
        <f>BI実計情報!AU5</f>
        <v>100</v>
      </c>
      <c r="K25" s="78">
        <f t="shared" si="0"/>
        <v>500</v>
      </c>
      <c r="L25" s="118" t="str">
        <f>VLOOKUP($B25,BI実計情報!$A$3:$BM$502,34)</f>
        <v/>
      </c>
      <c r="M25" s="118" t="str">
        <f>VLOOKUP($B25,BI実計情報!$A$3:$BM$502,35)</f>
        <v>山本２曹　2099　予備日:5.12.21(木)1430</v>
      </c>
      <c r="N25" s="118" t="str">
        <f>VLOOKUP($B25,BI実計情報!$A$3:$BM$502,36)</f>
        <v>1</v>
      </c>
      <c r="O25" s="119" t="s">
        <v>39</v>
      </c>
    </row>
    <row r="26" spans="2:15" s="116" customFormat="1" ht="30.75" customHeight="1" x14ac:dyDescent="0.15">
      <c r="B26" s="113">
        <v>4</v>
      </c>
      <c r="C26" s="403" t="str">
        <f>VLOOKUP($B26,BI実計情報!$A$3:$BM$502,37)</f>
        <v>金属用補修剤</v>
      </c>
      <c r="D26" s="404"/>
      <c r="E26" s="405"/>
      <c r="F26" s="406" t="str">
        <f>VLOOKUP($B26,BI実計情報!$A$3:$BM$502,38)</f>
        <v>仕様書のとおり</v>
      </c>
      <c r="G26" s="407" t="str">
        <f>VLOOKUP($B26,BI実計情報!$A$3:$BM$502,34)</f>
        <v/>
      </c>
      <c r="H26" s="46" t="str">
        <f>VLOOKUP($B26,BI実計情報!$A$3:$BM$502,44)</f>
        <v>ST</v>
      </c>
      <c r="I26" s="17">
        <f>VLOOKUP($B26,BI実計情報!$A$3:$BM$502,39)</f>
        <v>1</v>
      </c>
      <c r="J26" s="120">
        <f>BI実計情報!AU6</f>
        <v>100</v>
      </c>
      <c r="K26" s="78">
        <f t="shared" si="0"/>
        <v>100</v>
      </c>
      <c r="L26" s="426" t="s">
        <v>40</v>
      </c>
      <c r="M26" s="426"/>
    </row>
    <row r="27" spans="2:15" s="116" customFormat="1" ht="30.75" customHeight="1" x14ac:dyDescent="0.15">
      <c r="B27" s="113">
        <v>5</v>
      </c>
      <c r="C27" s="403" t="str">
        <f>VLOOKUP($B27,BI実計情報!$A$3:$BM$502,37)</f>
        <v>チェーンソー刃</v>
      </c>
      <c r="D27" s="404"/>
      <c r="E27" s="405"/>
      <c r="F27" s="406" t="str">
        <f>VLOOKUP($B27,BI実計情報!$A$3:$BM$502,38)</f>
        <v>仕様書のとおり</v>
      </c>
      <c r="G27" s="407" t="str">
        <f>VLOOKUP($B27,BI実計情報!$A$3:$BM$502,34)</f>
        <v/>
      </c>
      <c r="H27" s="46" t="str">
        <f>VLOOKUP($B27,BI実計情報!$A$3:$BM$502,44)</f>
        <v>EA</v>
      </c>
      <c r="I27" s="17">
        <f>VLOOKUP($B27,BI実計情報!$A$3:$BM$502,39)</f>
        <v>2</v>
      </c>
      <c r="J27" s="120">
        <f>BI実計情報!AU7</f>
        <v>100</v>
      </c>
      <c r="K27" s="78">
        <f t="shared" si="0"/>
        <v>200</v>
      </c>
    </row>
    <row r="28" spans="2:15" s="116" customFormat="1" ht="30.75" customHeight="1" x14ac:dyDescent="0.15">
      <c r="B28" s="113">
        <v>6</v>
      </c>
      <c r="C28" s="403" t="str">
        <f>VLOOKUP($B28,BI実計情報!$A$3:$BM$502,37)</f>
        <v>プーラーアームオプションアーム</v>
      </c>
      <c r="D28" s="404"/>
      <c r="E28" s="405"/>
      <c r="F28" s="406" t="str">
        <f>VLOOKUP($B28,BI実計情報!$A$3:$BM$502,38)</f>
        <v>仕様書のとおり</v>
      </c>
      <c r="G28" s="407" t="str">
        <f>VLOOKUP($B28,BI実計情報!$A$3:$BM$502,34)</f>
        <v/>
      </c>
      <c r="H28" s="46" t="str">
        <f>VLOOKUP($B28,BI実計情報!$A$3:$BM$502,44)</f>
        <v>EA</v>
      </c>
      <c r="I28" s="17">
        <f>VLOOKUP($B28,BI実計情報!$A$3:$BM$502,39)</f>
        <v>1</v>
      </c>
      <c r="J28" s="120">
        <f>BI実計情報!AU8</f>
        <v>0</v>
      </c>
      <c r="K28" s="78">
        <f t="shared" si="0"/>
        <v>0</v>
      </c>
    </row>
    <row r="29" spans="2:15" s="116" customFormat="1" ht="30.75" customHeight="1" x14ac:dyDescent="0.15">
      <c r="B29" s="113">
        <v>7</v>
      </c>
      <c r="C29" s="403" t="str">
        <f>VLOOKUP($B29,BI実計情報!$A$3:$BM$502,37)</f>
        <v>プーラーアームオプションアーム</v>
      </c>
      <c r="D29" s="404"/>
      <c r="E29" s="405"/>
      <c r="F29" s="406" t="str">
        <f>VLOOKUP($B29,BI実計情報!$A$3:$BM$502,38)</f>
        <v>仕様書のとおり</v>
      </c>
      <c r="G29" s="407" t="str">
        <f>VLOOKUP($B29,BI実計情報!$A$3:$BM$502,34)</f>
        <v/>
      </c>
      <c r="H29" s="46" t="str">
        <f>VLOOKUP($B29,BI実計情報!$A$3:$BM$502,44)</f>
        <v>EA</v>
      </c>
      <c r="I29" s="17">
        <f>VLOOKUP($B29,BI実計情報!$A$3:$BM$502,39)</f>
        <v>1</v>
      </c>
      <c r="J29" s="120">
        <f>BI実計情報!AU9</f>
        <v>100</v>
      </c>
      <c r="K29" s="78">
        <f t="shared" si="0"/>
        <v>100</v>
      </c>
    </row>
    <row r="30" spans="2:15" s="116" customFormat="1" ht="30.75" customHeight="1" x14ac:dyDescent="0.15">
      <c r="B30" s="113">
        <v>8</v>
      </c>
      <c r="C30" s="403" t="str">
        <f>VLOOKUP($B30,BI実計情報!$A$3:$BM$502,37)</f>
        <v>ラチェットハンドル</v>
      </c>
      <c r="D30" s="404"/>
      <c r="E30" s="405"/>
      <c r="F30" s="406" t="str">
        <f>VLOOKUP($B30,BI実計情報!$A$3:$BM$502,38)</f>
        <v>仕様書のとおり</v>
      </c>
      <c r="G30" s="407" t="str">
        <f>VLOOKUP($B30,BI実計情報!$A$3:$BM$502,34)</f>
        <v/>
      </c>
      <c r="H30" s="46" t="str">
        <f>VLOOKUP($B30,BI実計情報!$A$3:$BM$502,44)</f>
        <v>EA</v>
      </c>
      <c r="I30" s="17">
        <f>VLOOKUP($B30,BI実計情報!$A$3:$BM$502,39)</f>
        <v>1</v>
      </c>
      <c r="J30" s="120">
        <f>BI実計情報!AU10</f>
        <v>100</v>
      </c>
      <c r="K30" s="78">
        <f t="shared" si="0"/>
        <v>100</v>
      </c>
    </row>
    <row r="31" spans="2:15" s="116" customFormat="1" ht="30.75" hidden="1" customHeight="1" x14ac:dyDescent="0.15">
      <c r="B31" s="113">
        <v>9</v>
      </c>
      <c r="C31" s="403" t="str">
        <f>VLOOKUP($B31,BI実計情報!$A$3:$BM$502,37)</f>
        <v>エアドリル</v>
      </c>
      <c r="D31" s="404"/>
      <c r="E31" s="405"/>
      <c r="F31" s="406" t="str">
        <f>VLOOKUP($B31,BI実計情報!$A$3:$BM$502,38)</f>
        <v>仕様書のとおり</v>
      </c>
      <c r="G31" s="407" t="str">
        <f>VLOOKUP($B31,BI実計情報!$A$3:$BM$502,34)</f>
        <v/>
      </c>
      <c r="H31" s="46" t="str">
        <f>VLOOKUP($B31,BI実計情報!$A$3:$BM$502,44)</f>
        <v>UN</v>
      </c>
      <c r="I31" s="17">
        <f>VLOOKUP($B31,BI実計情報!$A$3:$BM$502,39)</f>
        <v>1</v>
      </c>
      <c r="J31" s="120">
        <f>BI実計情報!AU11</f>
        <v>0</v>
      </c>
      <c r="K31" s="79"/>
    </row>
    <row r="32" spans="2:15" s="116" customFormat="1" ht="30.75" hidden="1" customHeight="1" x14ac:dyDescent="0.15">
      <c r="B32" s="113">
        <v>10</v>
      </c>
      <c r="C32" s="403" t="str">
        <f>VLOOKUP($B32,BI実計情報!$A$3:$BM$502,37)</f>
        <v>インパクトソケットセット</v>
      </c>
      <c r="D32" s="404"/>
      <c r="E32" s="405"/>
      <c r="F32" s="406" t="str">
        <f>VLOOKUP($B32,BI実計情報!$A$3:$BM$502,38)</f>
        <v>仕様書のとおり</v>
      </c>
      <c r="G32" s="407" t="str">
        <f>VLOOKUP($B32,BI実計情報!$A$3:$BM$502,34)</f>
        <v/>
      </c>
      <c r="H32" s="46" t="str">
        <f>VLOOKUP($B32,BI実計情報!$A$3:$BM$502,44)</f>
        <v>ST</v>
      </c>
      <c r="I32" s="17">
        <f>VLOOKUP($B32,BI実計情報!$A$3:$BM$502,39)</f>
        <v>1</v>
      </c>
      <c r="J32" s="120">
        <f>BI実計情報!AU12</f>
        <v>100</v>
      </c>
      <c r="K32" s="79"/>
    </row>
    <row r="33" spans="2:11" s="116" customFormat="1" ht="30.75" hidden="1" customHeight="1" x14ac:dyDescent="0.15">
      <c r="B33" s="113">
        <v>11</v>
      </c>
      <c r="C33" s="403" t="str">
        <f>VLOOKUP($B33,BI実計情報!$A$3:$BM$502,37)</f>
        <v>ジグソーブレードセット</v>
      </c>
      <c r="D33" s="404"/>
      <c r="E33" s="405"/>
      <c r="F33" s="406" t="str">
        <f>VLOOKUP($B33,BI実計情報!$A$3:$BM$502,38)</f>
        <v>仕様書のとおり</v>
      </c>
      <c r="G33" s="407" t="str">
        <f>VLOOKUP($B33,BI実計情報!$A$3:$BM$502,34)</f>
        <v/>
      </c>
      <c r="H33" s="46" t="str">
        <f>VLOOKUP($B33,BI実計情報!$A$3:$BM$502,44)</f>
        <v>ST</v>
      </c>
      <c r="I33" s="17">
        <f>VLOOKUP($B33,BI実計情報!$A$3:$BM$502,39)</f>
        <v>1</v>
      </c>
      <c r="J33" s="120">
        <f>BI実計情報!AU13</f>
        <v>0</v>
      </c>
      <c r="K33" s="85"/>
    </row>
    <row r="34" spans="2:11" s="116" customFormat="1" ht="30.75" hidden="1" customHeight="1" x14ac:dyDescent="0.15">
      <c r="B34" s="113">
        <v>12</v>
      </c>
      <c r="C34" s="403" t="str">
        <f>VLOOKUP($B34,BI実計情報!$A$3:$BM$502,37)</f>
        <v>エアーインパクトドライバー</v>
      </c>
      <c r="D34" s="404"/>
      <c r="E34" s="405"/>
      <c r="F34" s="406" t="str">
        <f>VLOOKUP($B34,BI実計情報!$A$3:$BM$502,38)</f>
        <v>仕様書のとおり</v>
      </c>
      <c r="G34" s="407" t="str">
        <f>VLOOKUP($B34,BI実計情報!$A$3:$BM$502,34)</f>
        <v/>
      </c>
      <c r="H34" s="46" t="str">
        <f>VLOOKUP($B34,BI実計情報!$A$3:$BM$502,44)</f>
        <v>UN</v>
      </c>
      <c r="I34" s="17">
        <f>VLOOKUP($B34,BI実計情報!$A$3:$BM$502,39)</f>
        <v>1</v>
      </c>
      <c r="J34" s="120">
        <f>BI実計情報!AU14</f>
        <v>0</v>
      </c>
      <c r="K34" s="78"/>
    </row>
    <row r="35" spans="2:11" s="116" customFormat="1" ht="30.75" hidden="1" customHeight="1" x14ac:dyDescent="0.15">
      <c r="B35" s="113">
        <v>13</v>
      </c>
      <c r="C35" s="403" t="str">
        <f>VLOOKUP($B35,BI実計情報!$A$3:$BM$502,37)</f>
        <v>スパナセット</v>
      </c>
      <c r="D35" s="404"/>
      <c r="E35" s="405"/>
      <c r="F35" s="406" t="str">
        <f>VLOOKUP($B35,BI実計情報!$A$3:$BM$502,38)</f>
        <v>仕様書のとおり</v>
      </c>
      <c r="G35" s="407" t="str">
        <f>VLOOKUP($B35,BI実計情報!$A$3:$BM$502,34)</f>
        <v/>
      </c>
      <c r="H35" s="46" t="str">
        <f>VLOOKUP($B35,BI実計情報!$A$3:$BM$502,44)</f>
        <v>ST</v>
      </c>
      <c r="I35" s="17">
        <f>VLOOKUP($B35,BI実計情報!$A$3:$BM$502,39)</f>
        <v>2</v>
      </c>
      <c r="J35" s="120">
        <f>BI実計情報!AU15</f>
        <v>0</v>
      </c>
      <c r="K35" s="79"/>
    </row>
    <row r="36" spans="2:11" s="116" customFormat="1" ht="30.75" hidden="1" customHeight="1" x14ac:dyDescent="0.15">
      <c r="B36" s="113">
        <v>14</v>
      </c>
      <c r="C36" s="403" t="str">
        <f>VLOOKUP($B36,BI実計情報!$A$3:$BM$502,37)</f>
        <v>インパクトドライバー</v>
      </c>
      <c r="D36" s="404"/>
      <c r="E36" s="405"/>
      <c r="F36" s="406" t="str">
        <f>VLOOKUP($B36,BI実計情報!$A$3:$BM$502,38)</f>
        <v>仕様書のとおり</v>
      </c>
      <c r="G36" s="407" t="str">
        <f>VLOOKUP($B36,BI実計情報!$A$3:$BM$502,34)</f>
        <v/>
      </c>
      <c r="H36" s="46" t="str">
        <f>VLOOKUP($B36,BI実計情報!$A$3:$BM$502,44)</f>
        <v>ST</v>
      </c>
      <c r="I36" s="17">
        <f>VLOOKUP($B36,BI実計情報!$A$3:$BM$502,39)</f>
        <v>1</v>
      </c>
      <c r="J36" s="120">
        <f>BI実計情報!AU16</f>
        <v>0</v>
      </c>
      <c r="K36" s="79"/>
    </row>
    <row r="37" spans="2:11" s="116" customFormat="1" ht="30.75" hidden="1" customHeight="1" x14ac:dyDescent="0.15">
      <c r="B37" s="113">
        <v>15</v>
      </c>
      <c r="C37" s="403" t="str">
        <f>VLOOKUP($B37,BI実計情報!$A$3:$BM$502,37)</f>
        <v>スナップリングプライヤー</v>
      </c>
      <c r="D37" s="404"/>
      <c r="E37" s="405"/>
      <c r="F37" s="406" t="str">
        <f>VLOOKUP($B37,BI実計情報!$A$3:$BM$502,38)</f>
        <v>仕様書のとおり</v>
      </c>
      <c r="G37" s="407" t="str">
        <f>VLOOKUP($B37,BI実計情報!$A$3:$BM$502,34)</f>
        <v/>
      </c>
      <c r="H37" s="46" t="str">
        <f>VLOOKUP($B37,BI実計情報!$A$3:$BM$502,44)</f>
        <v>EA</v>
      </c>
      <c r="I37" s="17">
        <f>VLOOKUP($B37,BI実計情報!$A$3:$BM$502,39)</f>
        <v>1</v>
      </c>
      <c r="J37" s="120">
        <f>BI実計情報!AU17</f>
        <v>0</v>
      </c>
      <c r="K37" s="79"/>
    </row>
    <row r="38" spans="2:11" s="116" customFormat="1" ht="30.75" hidden="1" customHeight="1" x14ac:dyDescent="0.15">
      <c r="B38" s="113">
        <v>16</v>
      </c>
      <c r="C38" s="403" t="str">
        <f>VLOOKUP($B38,BI実計情報!$A$3:$BM$502,37)</f>
        <v>スナップリングプライヤー</v>
      </c>
      <c r="D38" s="404"/>
      <c r="E38" s="405"/>
      <c r="F38" s="406" t="str">
        <f>VLOOKUP($B38,BI実計情報!$A$3:$BM$502,38)</f>
        <v>仕様書のとおり</v>
      </c>
      <c r="G38" s="407" t="str">
        <f>VLOOKUP($B38,BI実計情報!$A$3:$BM$502,34)</f>
        <v/>
      </c>
      <c r="H38" s="46" t="str">
        <f>VLOOKUP($B38,BI実計情報!$A$3:$BM$502,44)</f>
        <v>EA</v>
      </c>
      <c r="I38" s="17">
        <f>VLOOKUP($B38,BI実計情報!$A$3:$BM$502,39)</f>
        <v>1</v>
      </c>
      <c r="J38" s="120">
        <f>BI実計情報!AU18</f>
        <v>0</v>
      </c>
      <c r="K38" s="78"/>
    </row>
    <row r="39" spans="2:11" s="116" customFormat="1" ht="30.75" hidden="1" customHeight="1" x14ac:dyDescent="0.15">
      <c r="B39" s="113">
        <v>17</v>
      </c>
      <c r="C39" s="403" t="str">
        <f>VLOOKUP($B39,BI実計情報!$A$3:$BM$502,37)</f>
        <v>スナップリングプライヤー</v>
      </c>
      <c r="D39" s="404"/>
      <c r="E39" s="405"/>
      <c r="F39" s="406" t="str">
        <f>VLOOKUP($B39,BI実計情報!$A$3:$BM$502,38)</f>
        <v>仕様書のとおり</v>
      </c>
      <c r="G39" s="407" t="str">
        <f>VLOOKUP($B39,BI実計情報!$A$3:$BM$502,34)</f>
        <v/>
      </c>
      <c r="H39" s="46" t="str">
        <f>VLOOKUP($B39,BI実計情報!$A$3:$BM$502,44)</f>
        <v>EA</v>
      </c>
      <c r="I39" s="17">
        <f>VLOOKUP($B39,BI実計情報!$A$3:$BM$502,39)</f>
        <v>1</v>
      </c>
      <c r="J39" s="120">
        <f>BI実計情報!AU19</f>
        <v>0</v>
      </c>
      <c r="K39" s="78"/>
    </row>
    <row r="40" spans="2:11" s="116" customFormat="1" ht="30.75" hidden="1" customHeight="1" x14ac:dyDescent="0.15">
      <c r="B40" s="113">
        <v>18</v>
      </c>
      <c r="C40" s="403" t="str">
        <f>VLOOKUP($B40,BI実計情報!$A$3:$BM$502,37)</f>
        <v>トルクレンチ</v>
      </c>
      <c r="D40" s="404"/>
      <c r="E40" s="405"/>
      <c r="F40" s="406" t="str">
        <f>VLOOKUP($B40,BI実計情報!$A$3:$BM$502,38)</f>
        <v>仕様書のとおり</v>
      </c>
      <c r="G40" s="407" t="str">
        <f>VLOOKUP($B40,BI実計情報!$A$3:$BM$502,34)</f>
        <v/>
      </c>
      <c r="H40" s="46" t="str">
        <f>VLOOKUP($B40,BI実計情報!$A$3:$BM$502,44)</f>
        <v>EA</v>
      </c>
      <c r="I40" s="17">
        <f>VLOOKUP($B40,BI実計情報!$A$3:$BM$502,39)</f>
        <v>1</v>
      </c>
      <c r="J40" s="120">
        <f>BI実計情報!AU20</f>
        <v>0</v>
      </c>
      <c r="K40" s="79"/>
    </row>
    <row r="41" spans="2:11" s="116" customFormat="1" ht="30.75" hidden="1" customHeight="1" x14ac:dyDescent="0.15">
      <c r="B41" s="113">
        <v>19</v>
      </c>
      <c r="C41" s="403" t="str">
        <f>VLOOKUP($B41,BI実計情報!$A$3:$BM$502,37)</f>
        <v>トルクレンチ</v>
      </c>
      <c r="D41" s="404"/>
      <c r="E41" s="405"/>
      <c r="F41" s="406" t="str">
        <f>VLOOKUP($B41,BI実計情報!$A$3:$BM$502,38)</f>
        <v>仕様書のとおり</v>
      </c>
      <c r="G41" s="407" t="str">
        <f>VLOOKUP($B41,BI実計情報!$A$3:$BM$502,34)</f>
        <v/>
      </c>
      <c r="H41" s="46" t="str">
        <f>VLOOKUP($B41,BI実計情報!$A$3:$BM$502,44)</f>
        <v>EA</v>
      </c>
      <c r="I41" s="17">
        <f>VLOOKUP($B41,BI実計情報!$A$3:$BM$502,39)</f>
        <v>1</v>
      </c>
      <c r="J41" s="120">
        <f>BI実計情報!AU21</f>
        <v>0</v>
      </c>
      <c r="K41" s="79"/>
    </row>
    <row r="42" spans="2:11" s="116" customFormat="1" ht="30.75" hidden="1" customHeight="1" x14ac:dyDescent="0.15">
      <c r="B42" s="113">
        <v>20</v>
      </c>
      <c r="C42" s="403" t="str">
        <f>VLOOKUP($B42,BI実計情報!$A$3:$BM$502,37)</f>
        <v>インパクト用ソケット</v>
      </c>
      <c r="D42" s="404"/>
      <c r="E42" s="405"/>
      <c r="F42" s="406" t="str">
        <f>VLOOKUP($B42,BI実計情報!$A$3:$BM$502,38)</f>
        <v>仕様書のとおり</v>
      </c>
      <c r="G42" s="407" t="str">
        <f>VLOOKUP($B42,BI実計情報!$A$3:$BM$502,34)</f>
        <v/>
      </c>
      <c r="H42" s="46" t="str">
        <f>VLOOKUP($B42,BI実計情報!$A$3:$BM$502,44)</f>
        <v>EA</v>
      </c>
      <c r="I42" s="17">
        <f>VLOOKUP($B42,BI実計情報!$A$3:$BM$502,39)</f>
        <v>1</v>
      </c>
      <c r="J42" s="120">
        <f>BI実計情報!AU22</f>
        <v>0</v>
      </c>
      <c r="K42" s="79"/>
    </row>
    <row r="43" spans="2:11" s="116" customFormat="1" ht="30.75" hidden="1" customHeight="1" x14ac:dyDescent="0.15">
      <c r="B43" s="113">
        <v>21</v>
      </c>
      <c r="C43" s="403" t="str">
        <f>VLOOKUP($B43,BI実計情報!$A$3:$BM$502,37)</f>
        <v>ヘキサゴンソケットレンチセット</v>
      </c>
      <c r="D43" s="404"/>
      <c r="E43" s="405"/>
      <c r="F43" s="406" t="str">
        <f>VLOOKUP($B43,BI実計情報!$A$3:$BM$502,38)</f>
        <v>仕様書のとおり</v>
      </c>
      <c r="G43" s="407" t="str">
        <f>VLOOKUP($B43,BI実計情報!$A$3:$BM$502,34)</f>
        <v/>
      </c>
      <c r="H43" s="46" t="str">
        <f>VLOOKUP($B43,BI実計情報!$A$3:$BM$502,44)</f>
        <v>ST</v>
      </c>
      <c r="I43" s="17">
        <f>VLOOKUP($B43,BI実計情報!$A$3:$BM$502,39)</f>
        <v>1</v>
      </c>
      <c r="J43" s="120">
        <f>BI実計情報!AU23</f>
        <v>0</v>
      </c>
      <c r="K43" s="85"/>
    </row>
    <row r="44" spans="2:11" s="116" customFormat="1" ht="30.75" hidden="1" customHeight="1" x14ac:dyDescent="0.15">
      <c r="B44" s="113">
        <v>22</v>
      </c>
      <c r="C44" s="403" t="str">
        <f>VLOOKUP($B44,BI実計情報!$A$3:$BM$502,37)</f>
        <v>ウォーターポンププライヤー</v>
      </c>
      <c r="D44" s="404"/>
      <c r="E44" s="405"/>
      <c r="F44" s="406" t="str">
        <f>VLOOKUP($B44,BI実計情報!$A$3:$BM$502,38)</f>
        <v>仕様書のとおり</v>
      </c>
      <c r="G44" s="407" t="str">
        <f>VLOOKUP($B44,BI実計情報!$A$3:$BM$502,34)</f>
        <v/>
      </c>
      <c r="H44" s="46" t="str">
        <f>VLOOKUP($B44,BI実計情報!$A$3:$BM$502,44)</f>
        <v>PC</v>
      </c>
      <c r="I44" s="17">
        <f>VLOOKUP($B44,BI実計情報!$A$3:$BM$502,39)</f>
        <v>3</v>
      </c>
      <c r="J44" s="120">
        <f>BI実計情報!AU24</f>
        <v>0</v>
      </c>
      <c r="K44" s="78"/>
    </row>
    <row r="45" spans="2:11" s="116" customFormat="1" ht="30.75" hidden="1" customHeight="1" x14ac:dyDescent="0.15">
      <c r="B45" s="113">
        <v>23</v>
      </c>
      <c r="C45" s="403" t="str">
        <f>VLOOKUP($B45,BI実計情報!$A$3:$BM$502,37)</f>
        <v>換気用品</v>
      </c>
      <c r="D45" s="404"/>
      <c r="E45" s="405"/>
      <c r="F45" s="406" t="str">
        <f>VLOOKUP($B45,BI実計情報!$A$3:$BM$502,38)</f>
        <v>仕様書のとおり</v>
      </c>
      <c r="G45" s="407" t="str">
        <f>VLOOKUP($B45,BI実計情報!$A$3:$BM$502,34)</f>
        <v/>
      </c>
      <c r="H45" s="46" t="str">
        <f>VLOOKUP($B45,BI実計情報!$A$3:$BM$502,44)</f>
        <v>UN</v>
      </c>
      <c r="I45" s="17">
        <f>VLOOKUP($B45,BI実計情報!$A$3:$BM$502,39)</f>
        <v>3</v>
      </c>
      <c r="J45" s="120">
        <f>BI実計情報!AU25</f>
        <v>0</v>
      </c>
      <c r="K45" s="79"/>
    </row>
    <row r="46" spans="2:11" s="116" customFormat="1" ht="30.75" hidden="1" customHeight="1" x14ac:dyDescent="0.15">
      <c r="B46" s="113">
        <v>24</v>
      </c>
      <c r="C46" s="403" t="str">
        <f>VLOOKUP($B46,BI実計情報!$A$3:$BM$502,37)</f>
        <v>換気用品</v>
      </c>
      <c r="D46" s="404"/>
      <c r="E46" s="405"/>
      <c r="F46" s="406" t="str">
        <f>VLOOKUP($B46,BI実計情報!$A$3:$BM$502,38)</f>
        <v>仕様書のとおり</v>
      </c>
      <c r="G46" s="407" t="str">
        <f>VLOOKUP($B46,BI実計情報!$A$3:$BM$502,34)</f>
        <v/>
      </c>
      <c r="H46" s="46" t="str">
        <f>VLOOKUP($B46,BI実計情報!$A$3:$BM$502,44)</f>
        <v>EA</v>
      </c>
      <c r="I46" s="17">
        <f>VLOOKUP($B46,BI実計情報!$A$3:$BM$502,39)</f>
        <v>3</v>
      </c>
      <c r="J46" s="120">
        <f>BI実計情報!AU26</f>
        <v>0</v>
      </c>
      <c r="K46" s="79"/>
    </row>
    <row r="47" spans="2:11" s="116" customFormat="1" ht="30.75" hidden="1" customHeight="1" x14ac:dyDescent="0.15">
      <c r="B47" s="113">
        <v>25</v>
      </c>
      <c r="C47" s="403" t="str">
        <f>VLOOKUP($B47,BI実計情報!$A$3:$BM$502,37)</f>
        <v>換気用品</v>
      </c>
      <c r="D47" s="404"/>
      <c r="E47" s="405"/>
      <c r="F47" s="406" t="str">
        <f>VLOOKUP($B47,BI実計情報!$A$3:$BM$502,38)</f>
        <v>仕様書のとおり</v>
      </c>
      <c r="G47" s="407" t="str">
        <f>VLOOKUP($B47,BI実計情報!$A$3:$BM$502,34)</f>
        <v/>
      </c>
      <c r="H47" s="46" t="str">
        <f>VLOOKUP($B47,BI実計情報!$A$3:$BM$502,44)</f>
        <v>EA</v>
      </c>
      <c r="I47" s="17">
        <f>VLOOKUP($B47,BI実計情報!$A$3:$BM$502,39)</f>
        <v>2</v>
      </c>
      <c r="J47" s="120">
        <f>BI実計情報!AU27</f>
        <v>0</v>
      </c>
      <c r="K47" s="79"/>
    </row>
    <row r="48" spans="2:11" s="116" customFormat="1" ht="30.75" hidden="1" customHeight="1" x14ac:dyDescent="0.15">
      <c r="B48" s="113"/>
      <c r="C48" s="403" t="e">
        <f>VLOOKUP($B48,BI実計情報!$A$3:$BM$502,37)</f>
        <v>#N/A</v>
      </c>
      <c r="D48" s="404"/>
      <c r="E48" s="405"/>
      <c r="F48" s="406" t="e">
        <f>VLOOKUP($B48,BI実計情報!$A$3:$BM$502,38)</f>
        <v>#N/A</v>
      </c>
      <c r="G48" s="407" t="e">
        <f>VLOOKUP($B48,BI実計情報!$A$3:$BM$502,34)</f>
        <v>#N/A</v>
      </c>
      <c r="H48" s="46" t="e">
        <f>VLOOKUP($B48,BI実計情報!$A$3:$BM$502,44)</f>
        <v>#N/A</v>
      </c>
      <c r="I48" s="17" t="e">
        <f>VLOOKUP($B48,BI実計情報!$A$3:$BM$502,39)</f>
        <v>#N/A</v>
      </c>
      <c r="J48" s="120">
        <f>BI実計情報!AU28</f>
        <v>0</v>
      </c>
      <c r="K48" s="86">
        <f>SUM(K23:K47)</f>
        <v>3500</v>
      </c>
    </row>
    <row r="49" spans="2:11" s="116" customFormat="1" ht="30.75" customHeight="1" x14ac:dyDescent="0.15">
      <c r="B49" s="113"/>
      <c r="C49" s="403" t="e">
        <f>VLOOKUP($B49,BI実計情報!$A$3:$BM$502,37)</f>
        <v>#N/A</v>
      </c>
      <c r="D49" s="404"/>
      <c r="E49" s="405"/>
      <c r="F49" s="406" t="e">
        <f>VLOOKUP($B49,BI実計情報!$A$3:$BM$502,38)</f>
        <v>#N/A</v>
      </c>
      <c r="G49" s="407" t="e">
        <f>VLOOKUP($B49,BI実計情報!$A$3:$BM$502,34)</f>
        <v>#N/A</v>
      </c>
      <c r="H49" s="46" t="e">
        <f>VLOOKUP($B49,BI実計情報!$A$3:$BM$502,44)</f>
        <v>#N/A</v>
      </c>
      <c r="I49" s="17" t="e">
        <f>VLOOKUP($B49,BI実計情報!$A$3:$BM$502,39)</f>
        <v>#N/A</v>
      </c>
      <c r="J49" s="120">
        <f>BI実計情報!AU29</f>
        <v>0</v>
      </c>
      <c r="K49" s="121">
        <f>INT(K48*0.1)</f>
        <v>350</v>
      </c>
    </row>
    <row r="50" spans="2:11" s="116" customFormat="1" ht="30.75" customHeight="1" thickBot="1" x14ac:dyDescent="0.2">
      <c r="B50" s="113"/>
      <c r="C50" s="403" t="e">
        <f>VLOOKUP($B50,BI実計情報!$A$3:$BM$502,37)</f>
        <v>#N/A</v>
      </c>
      <c r="D50" s="404"/>
      <c r="E50" s="405"/>
      <c r="F50" s="406" t="e">
        <f>VLOOKUP($B50,BI実計情報!$A$3:$BM$502,38)</f>
        <v>#N/A</v>
      </c>
      <c r="G50" s="407" t="e">
        <f>VLOOKUP($B50,BI実計情報!$A$3:$BM$502,34)</f>
        <v>#N/A</v>
      </c>
      <c r="H50" s="46" t="e">
        <f>VLOOKUP($B50,BI実計情報!$A$3:$BM$502,44)</f>
        <v>#N/A</v>
      </c>
      <c r="I50" s="17" t="e">
        <f>VLOOKUP($B50,BI実計情報!$A$3:$BM$502,39)</f>
        <v>#N/A</v>
      </c>
      <c r="J50" s="120">
        <f>BI実計情報!AU30</f>
        <v>0</v>
      </c>
      <c r="K50" s="122">
        <f>SUM(K48:K49)</f>
        <v>3850</v>
      </c>
    </row>
    <row r="51" spans="2:11" ht="30" customHeight="1" thickTop="1" x14ac:dyDescent="0.15">
      <c r="C51" s="400" t="s">
        <v>82</v>
      </c>
      <c r="D51" s="401"/>
      <c r="E51" s="401"/>
      <c r="F51" s="401"/>
      <c r="G51" s="401"/>
      <c r="H51" s="401"/>
      <c r="I51" s="401"/>
      <c r="J51" s="401"/>
      <c r="K51" s="402"/>
    </row>
    <row r="52" spans="2:11" ht="16.5" customHeight="1" x14ac:dyDescent="0.15">
      <c r="D52" s="31" t="s">
        <v>51</v>
      </c>
    </row>
    <row r="53" spans="2:11" ht="16.5" customHeight="1" x14ac:dyDescent="0.15"/>
    <row r="55" spans="2:11" x14ac:dyDescent="0.15">
      <c r="I55" s="59"/>
    </row>
  </sheetData>
  <mergeCells count="72">
    <mergeCell ref="L26:M26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5:K5"/>
    <mergeCell ref="D7:E9"/>
    <mergeCell ref="J7:K7"/>
    <mergeCell ref="J11:K11"/>
    <mergeCell ref="J12:K12"/>
    <mergeCell ref="J13:K13"/>
    <mergeCell ref="J14:K14"/>
    <mergeCell ref="J15:K15"/>
    <mergeCell ref="E17:E18"/>
    <mergeCell ref="E20:F20"/>
    <mergeCell ref="F17:G18"/>
    <mergeCell ref="H17:H18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F42:G42"/>
    <mergeCell ref="C43:E43"/>
    <mergeCell ref="F43:G43"/>
    <mergeCell ref="C44:E44"/>
    <mergeCell ref="F44:G44"/>
    <mergeCell ref="C45:E45"/>
    <mergeCell ref="F45:G45"/>
    <mergeCell ref="C46:E46"/>
    <mergeCell ref="F46:G46"/>
    <mergeCell ref="C50:E50"/>
    <mergeCell ref="F50:G50"/>
    <mergeCell ref="C51:K51"/>
    <mergeCell ref="C47:E47"/>
    <mergeCell ref="F47:G47"/>
    <mergeCell ref="C48:E48"/>
    <mergeCell ref="F48:G48"/>
    <mergeCell ref="C49:E49"/>
    <mergeCell ref="F49:G49"/>
  </mergeCells>
  <phoneticPr fontId="5"/>
  <printOptions horizontalCentered="1" verticalCentered="1"/>
  <pageMargins left="0.51181102362204722" right="0" top="0.39370078740157483" bottom="0.2362204724409449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L55"/>
  <sheetViews>
    <sheetView showZeros="0" view="pageBreakPreview" topLeftCell="A4" zoomScale="80" zoomScaleNormal="100" zoomScaleSheetLayoutView="80" workbookViewId="0">
      <selection activeCell="N12" sqref="N12"/>
    </sheetView>
  </sheetViews>
  <sheetFormatPr defaultRowHeight="13.5" x14ac:dyDescent="0.15"/>
  <cols>
    <col min="1" max="1" width="7.625" customWidth="1"/>
    <col min="2" max="2" width="2" customWidth="1"/>
    <col min="3" max="3" width="9" customWidth="1"/>
    <col min="4" max="4" width="16.25" customWidth="1"/>
    <col min="5" max="5" width="13.5" customWidth="1"/>
    <col min="6" max="6" width="5.25" customWidth="1"/>
    <col min="7" max="7" width="8.375" customWidth="1"/>
    <col min="8" max="8" width="8.875" customWidth="1"/>
    <col min="9" max="9" width="10.375" customWidth="1"/>
    <col min="10" max="10" width="14.625" customWidth="1"/>
  </cols>
  <sheetData>
    <row r="1" spans="1:10" hidden="1" x14ac:dyDescent="0.15"/>
    <row r="2" spans="1:10" hidden="1" x14ac:dyDescent="0.15"/>
    <row r="3" spans="1:10" hidden="1" x14ac:dyDescent="0.15"/>
    <row r="4" spans="1:10" ht="12" customHeight="1" x14ac:dyDescent="0.15">
      <c r="B4" s="56"/>
      <c r="C4" s="57"/>
      <c r="D4" s="57"/>
      <c r="E4" s="57"/>
      <c r="F4" s="57"/>
      <c r="G4" s="57"/>
      <c r="H4" s="57"/>
      <c r="I4" s="57"/>
      <c r="J4" s="58"/>
    </row>
    <row r="5" spans="1:10" ht="29.25" customHeight="1" thickBot="1" x14ac:dyDescent="0.3">
      <c r="B5" s="419" t="s">
        <v>44</v>
      </c>
      <c r="C5" s="420"/>
      <c r="D5" s="420"/>
      <c r="E5" s="420"/>
      <c r="F5" s="420"/>
      <c r="G5" s="420"/>
      <c r="H5" s="420"/>
      <c r="I5" s="420"/>
      <c r="J5" s="421"/>
    </row>
    <row r="6" spans="1:10" ht="19.5" customHeight="1" thickTop="1" x14ac:dyDescent="0.15">
      <c r="A6" s="59"/>
      <c r="B6" s="60"/>
      <c r="C6" s="19"/>
      <c r="D6" s="19"/>
      <c r="E6" s="61"/>
      <c r="F6" s="61"/>
      <c r="G6" s="61"/>
      <c r="H6" s="61"/>
      <c r="I6" s="19"/>
      <c r="J6" s="62"/>
    </row>
    <row r="7" spans="1:10" ht="21.75" customHeight="1" x14ac:dyDescent="0.2">
      <c r="B7" s="60"/>
      <c r="C7" s="422" t="s">
        <v>75</v>
      </c>
      <c r="D7" s="422"/>
      <c r="E7" s="92"/>
      <c r="F7" s="19"/>
      <c r="G7" s="19"/>
      <c r="H7" s="19"/>
      <c r="I7" s="424" t="s">
        <v>45</v>
      </c>
      <c r="J7" s="425"/>
    </row>
    <row r="8" spans="1:10" ht="20.25" customHeight="1" x14ac:dyDescent="0.2">
      <c r="B8" s="60"/>
      <c r="C8" s="422"/>
      <c r="D8" s="422"/>
      <c r="E8" s="92"/>
      <c r="F8" s="19"/>
      <c r="G8" s="19"/>
      <c r="H8" s="19"/>
      <c r="I8" s="63"/>
      <c r="J8" s="64"/>
    </row>
    <row r="9" spans="1:10" ht="21" customHeight="1" x14ac:dyDescent="0.15">
      <c r="B9" s="60"/>
      <c r="C9" s="423"/>
      <c r="D9" s="423"/>
      <c r="E9" s="95" t="s">
        <v>53</v>
      </c>
      <c r="F9" s="65"/>
      <c r="G9" s="19"/>
      <c r="H9" s="19"/>
      <c r="I9" s="19"/>
      <c r="J9" s="62"/>
    </row>
    <row r="10" spans="1:10" ht="9" customHeight="1" x14ac:dyDescent="0.2">
      <c r="B10" s="60"/>
      <c r="C10" s="66"/>
      <c r="D10" s="66"/>
      <c r="E10" s="66"/>
      <c r="F10" s="65"/>
      <c r="G10" s="19"/>
      <c r="H10" s="19"/>
      <c r="I10" s="19"/>
      <c r="J10" s="62"/>
    </row>
    <row r="11" spans="1:10" ht="21" customHeight="1" x14ac:dyDescent="0.15">
      <c r="B11" s="60"/>
      <c r="C11" s="19"/>
      <c r="D11" s="19"/>
      <c r="E11" s="19"/>
      <c r="F11" s="19"/>
      <c r="G11" s="93" t="s">
        <v>46</v>
      </c>
      <c r="H11" s="59"/>
      <c r="I11" s="408"/>
      <c r="J11" s="409"/>
    </row>
    <row r="12" spans="1:10" ht="21" customHeight="1" x14ac:dyDescent="0.15">
      <c r="B12" s="60"/>
      <c r="C12" s="59"/>
      <c r="D12" s="59"/>
      <c r="E12" s="59"/>
      <c r="F12" s="19"/>
      <c r="G12" s="93" t="s">
        <v>47</v>
      </c>
      <c r="H12" s="59"/>
      <c r="I12" s="408"/>
      <c r="J12" s="409"/>
    </row>
    <row r="13" spans="1:10" ht="21" customHeight="1" x14ac:dyDescent="0.15">
      <c r="B13" s="60"/>
      <c r="C13" s="59"/>
      <c r="D13" s="59"/>
      <c r="E13" s="59"/>
      <c r="F13" s="19"/>
      <c r="G13" s="93" t="s">
        <v>22</v>
      </c>
      <c r="H13" s="59"/>
      <c r="I13" s="408"/>
      <c r="J13" s="409"/>
    </row>
    <row r="14" spans="1:10" ht="21" customHeight="1" x14ac:dyDescent="0.15">
      <c r="B14" s="60"/>
      <c r="C14" s="59"/>
      <c r="D14" s="59"/>
      <c r="E14" s="59"/>
      <c r="F14" s="19"/>
      <c r="G14" s="93" t="s">
        <v>23</v>
      </c>
      <c r="H14" s="59"/>
      <c r="I14" s="408"/>
      <c r="J14" s="409"/>
    </row>
    <row r="15" spans="1:10" ht="21" customHeight="1" x14ac:dyDescent="0.15">
      <c r="B15" s="60"/>
      <c r="C15" s="59"/>
      <c r="D15" s="59"/>
      <c r="E15" s="59"/>
      <c r="F15" s="19"/>
      <c r="G15" s="93" t="s">
        <v>16</v>
      </c>
      <c r="H15" s="59"/>
      <c r="I15" s="408"/>
      <c r="J15" s="409"/>
    </row>
    <row r="16" spans="1:10" ht="6" customHeight="1" x14ac:dyDescent="0.15">
      <c r="B16" s="60"/>
      <c r="C16" s="59"/>
      <c r="D16" s="59"/>
      <c r="E16" s="59"/>
      <c r="F16" s="19"/>
      <c r="G16" s="65"/>
      <c r="H16" s="67"/>
      <c r="I16" s="68"/>
      <c r="J16" s="69"/>
    </row>
    <row r="17" spans="1:12" ht="15.75" customHeight="1" x14ac:dyDescent="0.15">
      <c r="B17" s="60"/>
      <c r="C17" s="59"/>
      <c r="D17" s="410" t="s">
        <v>77</v>
      </c>
      <c r="E17" s="413">
        <f>J50</f>
        <v>0</v>
      </c>
      <c r="F17" s="414"/>
      <c r="G17" s="417" t="s">
        <v>59</v>
      </c>
      <c r="H17" s="102"/>
      <c r="I17" s="107"/>
      <c r="J17" s="69"/>
    </row>
    <row r="18" spans="1:12" ht="15.75" customHeight="1" x14ac:dyDescent="0.15">
      <c r="B18" s="60"/>
      <c r="C18" s="59"/>
      <c r="D18" s="411"/>
      <c r="E18" s="415"/>
      <c r="F18" s="416"/>
      <c r="G18" s="418"/>
      <c r="H18" s="103"/>
      <c r="I18" s="107"/>
      <c r="J18" s="69"/>
    </row>
    <row r="19" spans="1:12" ht="17.25" customHeight="1" x14ac:dyDescent="0.15">
      <c r="B19" s="60"/>
      <c r="C19" s="19" t="s">
        <v>48</v>
      </c>
      <c r="D19" s="70"/>
      <c r="E19" s="71"/>
      <c r="F19" s="71"/>
      <c r="G19" s="71"/>
      <c r="H19" s="71"/>
      <c r="I19" s="71"/>
      <c r="J19" s="69"/>
    </row>
    <row r="20" spans="1:12" ht="21" hidden="1" customHeight="1" x14ac:dyDescent="0.15">
      <c r="B20" s="60"/>
      <c r="C20" s="72"/>
      <c r="D20" s="412"/>
      <c r="E20" s="412"/>
      <c r="F20" s="19"/>
      <c r="G20" s="65"/>
      <c r="H20" s="65"/>
      <c r="I20" s="73"/>
      <c r="J20" s="74"/>
    </row>
    <row r="21" spans="1:12" ht="7.5" customHeight="1" x14ac:dyDescent="0.15">
      <c r="B21" s="60"/>
      <c r="C21" s="19"/>
      <c r="D21" s="19"/>
      <c r="E21" s="19"/>
      <c r="F21" s="19"/>
      <c r="G21" s="19"/>
      <c r="H21" s="19"/>
      <c r="I21" s="19"/>
      <c r="J21" s="62"/>
    </row>
    <row r="22" spans="1:12" ht="27" customHeight="1" x14ac:dyDescent="0.15">
      <c r="B22" s="427" t="s">
        <v>2</v>
      </c>
      <c r="C22" s="428"/>
      <c r="D22" s="429"/>
      <c r="E22" s="427" t="s">
        <v>3</v>
      </c>
      <c r="F22" s="430"/>
      <c r="G22" s="3" t="s">
        <v>4</v>
      </c>
      <c r="H22" s="3" t="s">
        <v>5</v>
      </c>
      <c r="I22" s="3" t="s">
        <v>6</v>
      </c>
      <c r="J22" s="3" t="s">
        <v>7</v>
      </c>
    </row>
    <row r="23" spans="1:12" ht="27" customHeight="1" x14ac:dyDescent="0.15">
      <c r="A23" s="94">
        <v>1</v>
      </c>
      <c r="B23" s="447" t="str">
        <f>VLOOKUP($A23,BI実計情報!$A$3:$BM$502,37)</f>
        <v>樹脂パレット</v>
      </c>
      <c r="C23" s="448"/>
      <c r="D23" s="448"/>
      <c r="E23" s="202" t="s">
        <v>41</v>
      </c>
      <c r="F23" s="203">
        <f>SUM(BI実計情報!$AT$3:$AT$502)-1</f>
        <v>100</v>
      </c>
      <c r="G23" s="203" t="s">
        <v>42</v>
      </c>
      <c r="H23" s="443" t="str">
        <f>IF(J50&lt;500000,"内訳書のとおり",IF(J50&gt;=1500000,"契約書のとおり","請書のとおり"))</f>
        <v>内訳書のとおり</v>
      </c>
      <c r="I23" s="444"/>
      <c r="J23" s="76"/>
      <c r="K23" s="445" t="s">
        <v>55</v>
      </c>
      <c r="L23" s="446"/>
    </row>
    <row r="24" spans="1:12" ht="27" customHeight="1" x14ac:dyDescent="0.15">
      <c r="A24" s="94">
        <v>2</v>
      </c>
      <c r="B24" s="431"/>
      <c r="C24" s="432"/>
      <c r="D24" s="433"/>
      <c r="E24" s="449" t="s">
        <v>54</v>
      </c>
      <c r="F24" s="450"/>
      <c r="G24" s="46"/>
      <c r="H24" s="17"/>
      <c r="I24" s="75"/>
      <c r="J24" s="76"/>
      <c r="K24" s="445" t="s">
        <v>56</v>
      </c>
      <c r="L24" s="446"/>
    </row>
    <row r="25" spans="1:12" ht="27" customHeight="1" x14ac:dyDescent="0.15">
      <c r="A25" s="94">
        <v>3</v>
      </c>
      <c r="B25" s="431"/>
      <c r="C25" s="432"/>
      <c r="D25" s="433"/>
      <c r="E25" s="406"/>
      <c r="F25" s="407"/>
      <c r="G25" s="46"/>
      <c r="H25" s="17"/>
      <c r="I25" s="75"/>
      <c r="J25" s="76"/>
      <c r="K25" s="445" t="s">
        <v>57</v>
      </c>
      <c r="L25" s="446"/>
    </row>
    <row r="26" spans="1:12" ht="27" customHeight="1" x14ac:dyDescent="0.15">
      <c r="A26" s="94">
        <v>4</v>
      </c>
      <c r="B26" s="431"/>
      <c r="C26" s="432"/>
      <c r="D26" s="433"/>
      <c r="E26" s="406"/>
      <c r="F26" s="407"/>
      <c r="G26" s="46"/>
      <c r="H26" s="17"/>
      <c r="I26" s="77"/>
      <c r="J26" s="78"/>
    </row>
    <row r="27" spans="1:12" ht="27" customHeight="1" x14ac:dyDescent="0.15">
      <c r="A27" s="94">
        <v>5</v>
      </c>
      <c r="B27" s="431"/>
      <c r="C27" s="432"/>
      <c r="D27" s="433"/>
      <c r="E27" s="406"/>
      <c r="F27" s="407"/>
      <c r="G27" s="46"/>
      <c r="H27" s="17"/>
      <c r="I27" s="77"/>
      <c r="J27" s="78"/>
    </row>
    <row r="28" spans="1:12" ht="27" customHeight="1" x14ac:dyDescent="0.15">
      <c r="A28" s="94">
        <v>6</v>
      </c>
      <c r="B28" s="431"/>
      <c r="C28" s="432"/>
      <c r="D28" s="433"/>
      <c r="E28" s="406"/>
      <c r="F28" s="407"/>
      <c r="G28" s="46"/>
      <c r="H28" s="17"/>
      <c r="I28" s="77"/>
      <c r="J28" s="78"/>
    </row>
    <row r="29" spans="1:12" ht="27" customHeight="1" x14ac:dyDescent="0.15">
      <c r="A29" s="94">
        <v>7</v>
      </c>
      <c r="B29" s="431"/>
      <c r="C29" s="432"/>
      <c r="D29" s="433"/>
      <c r="E29" s="406"/>
      <c r="F29" s="407"/>
      <c r="G29" s="46"/>
      <c r="H29" s="17"/>
      <c r="I29" s="77"/>
      <c r="J29" s="78"/>
    </row>
    <row r="30" spans="1:12" ht="27" customHeight="1" x14ac:dyDescent="0.15">
      <c r="A30" s="94">
        <v>8</v>
      </c>
      <c r="B30" s="431"/>
      <c r="C30" s="432"/>
      <c r="D30" s="433"/>
      <c r="E30" s="406"/>
      <c r="F30" s="407"/>
      <c r="G30" s="46"/>
      <c r="H30" s="17"/>
      <c r="I30" s="77"/>
      <c r="J30" s="79"/>
    </row>
    <row r="31" spans="1:12" ht="27" customHeight="1" x14ac:dyDescent="0.15">
      <c r="A31" s="94">
        <v>9</v>
      </c>
      <c r="B31" s="431"/>
      <c r="C31" s="432"/>
      <c r="D31" s="433"/>
      <c r="E31" s="406"/>
      <c r="F31" s="407"/>
      <c r="G31" s="46"/>
      <c r="H31" s="17"/>
      <c r="I31" s="80"/>
      <c r="J31" s="79"/>
    </row>
    <row r="32" spans="1:12" ht="27" customHeight="1" x14ac:dyDescent="0.15">
      <c r="A32" s="94">
        <v>10</v>
      </c>
      <c r="B32" s="431"/>
      <c r="C32" s="432"/>
      <c r="D32" s="433"/>
      <c r="E32" s="406"/>
      <c r="F32" s="407"/>
      <c r="G32" s="46"/>
      <c r="H32" s="17"/>
      <c r="I32" s="82"/>
      <c r="J32" s="79"/>
    </row>
    <row r="33" spans="1:10" ht="27" hidden="1" customHeight="1" x14ac:dyDescent="0.15">
      <c r="A33" s="94">
        <v>11</v>
      </c>
      <c r="B33" s="431"/>
      <c r="C33" s="432"/>
      <c r="D33" s="433"/>
      <c r="E33" s="406"/>
      <c r="F33" s="407"/>
      <c r="G33" s="46"/>
      <c r="H33" s="17"/>
      <c r="I33" s="84"/>
      <c r="J33" s="85"/>
    </row>
    <row r="34" spans="1:10" ht="27" hidden="1" customHeight="1" x14ac:dyDescent="0.15">
      <c r="A34" s="94">
        <v>12</v>
      </c>
      <c r="B34" s="431"/>
      <c r="C34" s="432"/>
      <c r="D34" s="433"/>
      <c r="E34" s="406"/>
      <c r="F34" s="407"/>
      <c r="G34" s="46"/>
      <c r="H34" s="17"/>
      <c r="I34" s="77"/>
      <c r="J34" s="78"/>
    </row>
    <row r="35" spans="1:10" ht="27" hidden="1" customHeight="1" x14ac:dyDescent="0.15">
      <c r="A35" s="94">
        <v>13</v>
      </c>
      <c r="B35" s="431"/>
      <c r="C35" s="432"/>
      <c r="D35" s="433"/>
      <c r="E35" s="406"/>
      <c r="F35" s="407"/>
      <c r="G35" s="46"/>
      <c r="H35" s="17"/>
      <c r="I35" s="77"/>
      <c r="J35" s="79"/>
    </row>
    <row r="36" spans="1:10" ht="27" hidden="1" customHeight="1" x14ac:dyDescent="0.15">
      <c r="A36" s="94">
        <v>14</v>
      </c>
      <c r="B36" s="431"/>
      <c r="C36" s="432"/>
      <c r="D36" s="433"/>
      <c r="E36" s="406"/>
      <c r="F36" s="407"/>
      <c r="G36" s="46"/>
      <c r="H36" s="17"/>
      <c r="I36" s="80"/>
      <c r="J36" s="79"/>
    </row>
    <row r="37" spans="1:10" ht="27" hidden="1" customHeight="1" x14ac:dyDescent="0.15">
      <c r="A37" s="94">
        <v>15</v>
      </c>
      <c r="B37" s="431"/>
      <c r="C37" s="432"/>
      <c r="D37" s="433"/>
      <c r="E37" s="406"/>
      <c r="F37" s="407"/>
      <c r="G37" s="46"/>
      <c r="H37" s="17"/>
      <c r="I37" s="82"/>
      <c r="J37" s="79"/>
    </row>
    <row r="38" spans="1:10" ht="27" hidden="1" customHeight="1" x14ac:dyDescent="0.15">
      <c r="A38" s="94">
        <v>16</v>
      </c>
      <c r="B38" s="431"/>
      <c r="C38" s="432"/>
      <c r="D38" s="433"/>
      <c r="E38" s="406"/>
      <c r="F38" s="407"/>
      <c r="G38" s="46"/>
      <c r="H38" s="17"/>
      <c r="I38" s="77"/>
      <c r="J38" s="78"/>
    </row>
    <row r="39" spans="1:10" ht="27" hidden="1" customHeight="1" x14ac:dyDescent="0.15">
      <c r="A39" s="94">
        <v>17</v>
      </c>
      <c r="B39" s="431"/>
      <c r="C39" s="432"/>
      <c r="D39" s="433"/>
      <c r="E39" s="406"/>
      <c r="F39" s="407"/>
      <c r="G39" s="46"/>
      <c r="H39" s="17"/>
      <c r="I39" s="77"/>
      <c r="J39" s="78"/>
    </row>
    <row r="40" spans="1:10" ht="27" hidden="1" customHeight="1" x14ac:dyDescent="0.15">
      <c r="A40" s="94">
        <v>18</v>
      </c>
      <c r="B40" s="431"/>
      <c r="C40" s="432"/>
      <c r="D40" s="433"/>
      <c r="E40" s="406"/>
      <c r="F40" s="407"/>
      <c r="G40" s="46"/>
      <c r="H40" s="17"/>
      <c r="I40" s="77"/>
      <c r="J40" s="79"/>
    </row>
    <row r="41" spans="1:10" ht="27" hidden="1" customHeight="1" x14ac:dyDescent="0.15">
      <c r="A41" s="94">
        <v>19</v>
      </c>
      <c r="B41" s="431"/>
      <c r="C41" s="432"/>
      <c r="D41" s="433"/>
      <c r="E41" s="406"/>
      <c r="F41" s="407"/>
      <c r="G41" s="46"/>
      <c r="H41" s="17"/>
      <c r="I41" s="80"/>
      <c r="J41" s="79"/>
    </row>
    <row r="42" spans="1:10" ht="27" hidden="1" customHeight="1" x14ac:dyDescent="0.15">
      <c r="A42" s="94">
        <v>20</v>
      </c>
      <c r="B42" s="431"/>
      <c r="C42" s="432"/>
      <c r="D42" s="433"/>
      <c r="E42" s="406"/>
      <c r="F42" s="407"/>
      <c r="G42" s="46"/>
      <c r="H42" s="17"/>
      <c r="I42" s="82"/>
      <c r="J42" s="79"/>
    </row>
    <row r="43" spans="1:10" ht="27" hidden="1" customHeight="1" x14ac:dyDescent="0.15">
      <c r="A43" s="94">
        <v>21</v>
      </c>
      <c r="B43" s="431"/>
      <c r="C43" s="432"/>
      <c r="D43" s="433"/>
      <c r="E43" s="406"/>
      <c r="F43" s="407"/>
      <c r="G43" s="46"/>
      <c r="H43" s="17"/>
      <c r="I43" s="84"/>
      <c r="J43" s="85"/>
    </row>
    <row r="44" spans="1:10" ht="27" hidden="1" customHeight="1" x14ac:dyDescent="0.15">
      <c r="A44" s="94">
        <v>22</v>
      </c>
      <c r="B44" s="431"/>
      <c r="C44" s="432"/>
      <c r="D44" s="433"/>
      <c r="E44" s="406"/>
      <c r="F44" s="407"/>
      <c r="G44" s="46"/>
      <c r="H44" s="17"/>
      <c r="I44" s="77"/>
      <c r="J44" s="78"/>
    </row>
    <row r="45" spans="1:10" ht="27" hidden="1" customHeight="1" x14ac:dyDescent="0.15">
      <c r="A45" s="94">
        <v>23</v>
      </c>
      <c r="B45" s="431"/>
      <c r="C45" s="432"/>
      <c r="D45" s="433"/>
      <c r="E45" s="406"/>
      <c r="F45" s="407"/>
      <c r="G45" s="46"/>
      <c r="H45" s="17"/>
      <c r="I45" s="77"/>
      <c r="J45" s="79"/>
    </row>
    <row r="46" spans="1:10" ht="27" hidden="1" customHeight="1" x14ac:dyDescent="0.15">
      <c r="A46" s="94">
        <v>24</v>
      </c>
      <c r="B46" s="431"/>
      <c r="C46" s="432"/>
      <c r="D46" s="433"/>
      <c r="E46" s="406"/>
      <c r="F46" s="407"/>
      <c r="G46" s="46"/>
      <c r="H46" s="17"/>
      <c r="I46" s="80"/>
      <c r="J46" s="79"/>
    </row>
    <row r="47" spans="1:10" ht="27" hidden="1" customHeight="1" x14ac:dyDescent="0.15">
      <c r="A47" s="94">
        <v>25</v>
      </c>
      <c r="B47" s="431"/>
      <c r="C47" s="432"/>
      <c r="D47" s="433"/>
      <c r="E47" s="406"/>
      <c r="F47" s="407"/>
      <c r="G47" s="46"/>
      <c r="H47" s="17"/>
      <c r="I47" s="82"/>
      <c r="J47" s="79"/>
    </row>
    <row r="48" spans="1:10" ht="27" customHeight="1" x14ac:dyDescent="0.15">
      <c r="A48" s="94"/>
      <c r="B48" s="434"/>
      <c r="C48" s="435"/>
      <c r="D48" s="436"/>
      <c r="E48" s="438"/>
      <c r="F48" s="439"/>
      <c r="G48" s="81"/>
      <c r="H48" s="83"/>
      <c r="I48" s="84"/>
      <c r="J48" s="86"/>
    </row>
    <row r="49" spans="1:10" ht="27" customHeight="1" x14ac:dyDescent="0.15">
      <c r="A49" s="94"/>
      <c r="B49" s="434"/>
      <c r="C49" s="435"/>
      <c r="D49" s="436"/>
      <c r="E49" s="438"/>
      <c r="F49" s="439"/>
      <c r="G49" s="81"/>
      <c r="H49" s="83"/>
      <c r="I49" s="84" t="s">
        <v>49</v>
      </c>
      <c r="J49" s="101">
        <f>INT(J23*0.1)</f>
        <v>0</v>
      </c>
    </row>
    <row r="50" spans="1:10" ht="27" customHeight="1" thickBot="1" x14ac:dyDescent="0.2">
      <c r="A50" s="94"/>
      <c r="B50" s="440"/>
      <c r="C50" s="441"/>
      <c r="D50" s="442"/>
      <c r="E50" s="440"/>
      <c r="F50" s="442"/>
      <c r="G50" s="87"/>
      <c r="H50" s="88"/>
      <c r="I50" s="89" t="s">
        <v>50</v>
      </c>
      <c r="J50" s="90">
        <f>SUM(J23:J49)</f>
        <v>0</v>
      </c>
    </row>
    <row r="51" spans="1:10" ht="30" customHeight="1" thickTop="1" x14ac:dyDescent="0.15">
      <c r="B51" s="437" t="s">
        <v>52</v>
      </c>
      <c r="C51" s="401"/>
      <c r="D51" s="401"/>
      <c r="E51" s="401"/>
      <c r="F51" s="401"/>
      <c r="G51" s="401"/>
      <c r="H51" s="401"/>
      <c r="I51" s="401"/>
      <c r="J51" s="402"/>
    </row>
    <row r="52" spans="1:10" ht="16.5" customHeight="1" x14ac:dyDescent="0.15">
      <c r="C52" s="91" t="s">
        <v>51</v>
      </c>
    </row>
    <row r="53" spans="1:10" ht="16.5" customHeight="1" x14ac:dyDescent="0.15"/>
    <row r="55" spans="1:10" x14ac:dyDescent="0.15">
      <c r="H55" s="59"/>
    </row>
  </sheetData>
  <mergeCells count="74">
    <mergeCell ref="H23:I23"/>
    <mergeCell ref="K23:L23"/>
    <mergeCell ref="K24:L24"/>
    <mergeCell ref="K25:L25"/>
    <mergeCell ref="B22:D22"/>
    <mergeCell ref="E22:F22"/>
    <mergeCell ref="B23:D23"/>
    <mergeCell ref="B24:D24"/>
    <mergeCell ref="E24:F24"/>
    <mergeCell ref="B25:D25"/>
    <mergeCell ref="E25:F25"/>
    <mergeCell ref="B5:J5"/>
    <mergeCell ref="I7:J7"/>
    <mergeCell ref="I11:J11"/>
    <mergeCell ref="I12:J12"/>
    <mergeCell ref="I13:J13"/>
    <mergeCell ref="I14:J14"/>
    <mergeCell ref="I15:J15"/>
    <mergeCell ref="D17:D18"/>
    <mergeCell ref="D20:E20"/>
    <mergeCell ref="G17:G18"/>
    <mergeCell ref="B45:D45"/>
    <mergeCell ref="E45:F45"/>
    <mergeCell ref="B46:D46"/>
    <mergeCell ref="E46:F46"/>
    <mergeCell ref="B26:D26"/>
    <mergeCell ref="E26:F26"/>
    <mergeCell ref="B27:D27"/>
    <mergeCell ref="E27:F27"/>
    <mergeCell ref="B38:D38"/>
    <mergeCell ref="E38:F38"/>
    <mergeCell ref="B28:D28"/>
    <mergeCell ref="E28:F28"/>
    <mergeCell ref="B29:D29"/>
    <mergeCell ref="E29:F29"/>
    <mergeCell ref="B41:D41"/>
    <mergeCell ref="E41:F41"/>
    <mergeCell ref="B49:D49"/>
    <mergeCell ref="B51:J51"/>
    <mergeCell ref="C7:D9"/>
    <mergeCell ref="E49:F49"/>
    <mergeCell ref="B50:D50"/>
    <mergeCell ref="E50:F50"/>
    <mergeCell ref="B39:D39"/>
    <mergeCell ref="E39:F39"/>
    <mergeCell ref="B40:D40"/>
    <mergeCell ref="E40:F40"/>
    <mergeCell ref="B47:D47"/>
    <mergeCell ref="E47:F47"/>
    <mergeCell ref="B48:D48"/>
    <mergeCell ref="E48:F48"/>
    <mergeCell ref="B44:D44"/>
    <mergeCell ref="E44:F44"/>
    <mergeCell ref="B43:D43"/>
    <mergeCell ref="E43:F43"/>
    <mergeCell ref="B30:D30"/>
    <mergeCell ref="E30:F30"/>
    <mergeCell ref="B31:D31"/>
    <mergeCell ref="E31:F31"/>
    <mergeCell ref="B32:D32"/>
    <mergeCell ref="E32:F32"/>
    <mergeCell ref="B36:D36"/>
    <mergeCell ref="E36:F36"/>
    <mergeCell ref="B37:D37"/>
    <mergeCell ref="E37:F37"/>
    <mergeCell ref="B33:D33"/>
    <mergeCell ref="E33:F33"/>
    <mergeCell ref="B34:D34"/>
    <mergeCell ref="E34:F34"/>
    <mergeCell ref="B35:D35"/>
    <mergeCell ref="E35:F35"/>
    <mergeCell ref="B42:D42"/>
    <mergeCell ref="E42:F42"/>
    <mergeCell ref="E17:F18"/>
  </mergeCells>
  <phoneticPr fontId="5"/>
  <printOptions horizontalCentered="1" verticalCentered="1"/>
  <pageMargins left="0.31" right="0" top="0.49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40"/>
  <sheetViews>
    <sheetView showZeros="0" view="pageBreakPreview" topLeftCell="B2" zoomScale="80" zoomScaleNormal="100" zoomScaleSheetLayoutView="80" workbookViewId="0">
      <selection activeCell="B16" sqref="A16:XFD16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2" width="11.875" style="1" customWidth="1"/>
    <col min="13" max="16384" width="9" style="1"/>
  </cols>
  <sheetData>
    <row r="1" spans="2:19" ht="27.75" hidden="1" customHeight="1" x14ac:dyDescent="0.15">
      <c r="C1" s="482"/>
      <c r="D1" s="482"/>
      <c r="E1" s="482"/>
      <c r="F1" s="482"/>
      <c r="G1" s="482"/>
      <c r="H1" s="482"/>
      <c r="I1" s="482"/>
      <c r="J1" s="482"/>
      <c r="K1" s="482"/>
    </row>
    <row r="2" spans="2:19" ht="29.25" customHeight="1" x14ac:dyDescent="0.15">
      <c r="C2" s="483" t="s">
        <v>72</v>
      </c>
      <c r="D2" s="483"/>
      <c r="E2" s="483"/>
      <c r="F2" s="483"/>
      <c r="G2" s="483"/>
      <c r="H2" s="483"/>
      <c r="I2" s="483"/>
      <c r="J2" s="483"/>
      <c r="K2" s="483"/>
    </row>
    <row r="3" spans="2:19" ht="22.5" customHeight="1" x14ac:dyDescent="0.15"/>
    <row r="4" spans="2:19" ht="30" customHeight="1" thickBot="1" x14ac:dyDescent="0.25">
      <c r="D4" s="104" t="s">
        <v>1</v>
      </c>
      <c r="E4" s="484"/>
      <c r="F4" s="484"/>
      <c r="G4" s="484"/>
      <c r="H4" s="487" t="s">
        <v>71</v>
      </c>
      <c r="I4" s="487"/>
      <c r="J4" s="487"/>
      <c r="K4" s="487"/>
    </row>
    <row r="5" spans="2:19" ht="14.25" thickTop="1" x14ac:dyDescent="0.15"/>
    <row r="6" spans="2:19" ht="24" customHeight="1" x14ac:dyDescent="0.15">
      <c r="C6" s="427" t="s">
        <v>2</v>
      </c>
      <c r="D6" s="485"/>
      <c r="E6" s="486"/>
      <c r="F6" s="427" t="s">
        <v>3</v>
      </c>
      <c r="G6" s="486"/>
      <c r="H6" s="3" t="s">
        <v>4</v>
      </c>
      <c r="I6" s="46" t="s">
        <v>5</v>
      </c>
      <c r="J6" s="3" t="s">
        <v>6</v>
      </c>
      <c r="K6" s="3" t="s">
        <v>7</v>
      </c>
    </row>
    <row r="7" spans="2:19" ht="37.5" customHeight="1" x14ac:dyDescent="0.15">
      <c r="B7" s="33">
        <v>1</v>
      </c>
      <c r="C7" s="431" t="str">
        <f>VLOOKUP($B7,BI実計情報!$A$3:$BM$502,37)</f>
        <v>樹脂パレット</v>
      </c>
      <c r="D7" s="432"/>
      <c r="E7" s="433"/>
      <c r="F7" s="406" t="str">
        <f>VLOOKUP($B7,BI実計情報!$A$3:$BM$502,38)</f>
        <v>仕様書のとおり</v>
      </c>
      <c r="G7" s="407" t="str">
        <f>VLOOKUP($B7,BI実計情報!$A$3:$BM$502,34)</f>
        <v/>
      </c>
      <c r="H7" s="46" t="str">
        <f>VLOOKUP($B7,BI実計情報!$A$3:$BM$502,44)</f>
        <v>SH</v>
      </c>
      <c r="I7" s="242">
        <f>VLOOKUP($B7,BI実計情報!$A$3:$BM$502,39)</f>
        <v>15</v>
      </c>
      <c r="J7" s="17"/>
      <c r="K7" s="20" t="str">
        <f t="shared" ref="K7:K17" si="0">IF(I7*J7,I7*J7," ")</f>
        <v xml:space="preserve"> </v>
      </c>
      <c r="M7" s="426"/>
      <c r="N7" s="426"/>
      <c r="O7" s="453"/>
      <c r="P7" s="453"/>
      <c r="Q7" s="453"/>
      <c r="R7" s="454"/>
      <c r="S7" s="454"/>
    </row>
    <row r="8" spans="2:19" ht="37.5" customHeight="1" x14ac:dyDescent="0.15">
      <c r="B8" s="33">
        <v>2</v>
      </c>
      <c r="C8" s="431" t="str">
        <f>VLOOKUP($B8,BI実計情報!$A$3:$BM$502,37)</f>
        <v>エアーホース用カプラー</v>
      </c>
      <c r="D8" s="432"/>
      <c r="E8" s="433"/>
      <c r="F8" s="406" t="str">
        <f>VLOOKUP($B8,BI実計情報!$A$3:$BM$502,38)</f>
        <v>仕様書のとおり</v>
      </c>
      <c r="G8" s="407" t="str">
        <f>VLOOKUP($B8,BI実計情報!$A$3:$BM$502,34)</f>
        <v/>
      </c>
      <c r="H8" s="46" t="str">
        <f>VLOOKUP($B8,BI実計情報!$A$3:$BM$502,44)</f>
        <v>ST</v>
      </c>
      <c r="I8" s="242">
        <f>VLOOKUP($B8,BI実計情報!$A$3:$BM$502,39)</f>
        <v>10</v>
      </c>
      <c r="J8" s="7"/>
      <c r="K8" s="20" t="str">
        <f t="shared" si="0"/>
        <v xml:space="preserve"> </v>
      </c>
      <c r="M8" s="6"/>
      <c r="N8" s="6"/>
    </row>
    <row r="9" spans="2:19" ht="37.5" customHeight="1" x14ac:dyDescent="0.15">
      <c r="B9" s="33">
        <v>3</v>
      </c>
      <c r="C9" s="431" t="str">
        <f>VLOOKUP($B9,BI実計情報!$A$3:$BM$502,37)</f>
        <v>液状ガスケット</v>
      </c>
      <c r="D9" s="432"/>
      <c r="E9" s="433"/>
      <c r="F9" s="406" t="str">
        <f>VLOOKUP($B9,BI実計情報!$A$3:$BM$502,38)</f>
        <v>仕様書のとおり</v>
      </c>
      <c r="G9" s="407" t="str">
        <f>VLOOKUP($B9,BI実計情報!$A$3:$BM$502,34)</f>
        <v/>
      </c>
      <c r="H9" s="46" t="str">
        <f>VLOOKUP($B9,BI実計情報!$A$3:$BM$502,44)</f>
        <v>PC</v>
      </c>
      <c r="I9" s="242">
        <f>VLOOKUP($B9,BI実計情報!$A$3:$BM$502,39)</f>
        <v>5</v>
      </c>
      <c r="J9" s="21"/>
      <c r="K9" s="20" t="str">
        <f t="shared" si="0"/>
        <v xml:space="preserve"> </v>
      </c>
      <c r="M9" s="6"/>
      <c r="N9" s="6"/>
    </row>
    <row r="10" spans="2:19" ht="37.5" customHeight="1" x14ac:dyDescent="0.15">
      <c r="B10" s="33">
        <v>4</v>
      </c>
      <c r="C10" s="431" t="str">
        <f>VLOOKUP($B10,BI実計情報!$A$3:$BM$502,37)</f>
        <v>金属用補修剤</v>
      </c>
      <c r="D10" s="432"/>
      <c r="E10" s="433"/>
      <c r="F10" s="406" t="str">
        <f>VLOOKUP($B10,BI実計情報!$A$3:$BM$502,38)</f>
        <v>仕様書のとおり</v>
      </c>
      <c r="G10" s="407" t="str">
        <f>VLOOKUP($B10,BI実計情報!$A$3:$BM$502,34)</f>
        <v/>
      </c>
      <c r="H10" s="46" t="str">
        <f>VLOOKUP($B10,BI実計情報!$A$3:$BM$502,44)</f>
        <v>ST</v>
      </c>
      <c r="I10" s="242">
        <f>VLOOKUP($B10,BI実計情報!$A$3:$BM$502,39)</f>
        <v>1</v>
      </c>
      <c r="J10" s="23"/>
      <c r="K10" s="20" t="str">
        <f t="shared" si="0"/>
        <v xml:space="preserve"> </v>
      </c>
      <c r="M10" s="426" t="s">
        <v>40</v>
      </c>
      <c r="N10" s="426"/>
    </row>
    <row r="11" spans="2:19" ht="37.5" customHeight="1" x14ac:dyDescent="0.15">
      <c r="B11" s="33">
        <v>5</v>
      </c>
      <c r="C11" s="431" t="str">
        <f>VLOOKUP($B11,BI実計情報!$A$3:$BM$502,37)</f>
        <v>チェーンソー刃</v>
      </c>
      <c r="D11" s="432"/>
      <c r="E11" s="433"/>
      <c r="F11" s="406" t="str">
        <f>VLOOKUP($B11,BI実計情報!$A$3:$BM$502,38)</f>
        <v>仕様書のとおり</v>
      </c>
      <c r="G11" s="407" t="str">
        <f>VLOOKUP($B11,BI実計情報!$A$3:$BM$502,34)</f>
        <v/>
      </c>
      <c r="H11" s="46" t="str">
        <f>VLOOKUP($B11,BI実計情報!$A$3:$BM$502,44)</f>
        <v>EA</v>
      </c>
      <c r="I11" s="242">
        <f>VLOOKUP($B11,BI実計情報!$A$3:$BM$502,39)</f>
        <v>2</v>
      </c>
      <c r="J11" s="24"/>
      <c r="K11" s="20" t="str">
        <f t="shared" si="0"/>
        <v xml:space="preserve"> </v>
      </c>
    </row>
    <row r="12" spans="2:19" ht="37.5" hidden="1" customHeight="1" x14ac:dyDescent="0.15">
      <c r="B12" s="33">
        <v>6</v>
      </c>
      <c r="C12" s="431" t="str">
        <f>VLOOKUP($B12,BI実計情報!$A$3:$BM$502,37)</f>
        <v>プーラーアームオプションアーム</v>
      </c>
      <c r="D12" s="432"/>
      <c r="E12" s="433"/>
      <c r="F12" s="406" t="str">
        <f>VLOOKUP($B12,BI実計情報!$A$3:$BM$502,38)</f>
        <v>仕様書のとおり</v>
      </c>
      <c r="G12" s="407" t="str">
        <f>VLOOKUP($B12,BI実計情報!$A$3:$BM$502,34)</f>
        <v/>
      </c>
      <c r="H12" s="46" t="str">
        <f>VLOOKUP($B12,BI実計情報!$A$3:$BM$502,44)</f>
        <v>EA</v>
      </c>
      <c r="I12" s="242">
        <f>VLOOKUP($B12,BI実計情報!$A$3:$BM$502,39)</f>
        <v>1</v>
      </c>
      <c r="J12" s="21"/>
      <c r="K12" s="20" t="str">
        <f t="shared" si="0"/>
        <v xml:space="preserve"> </v>
      </c>
    </row>
    <row r="13" spans="2:19" ht="37.5" hidden="1" customHeight="1" x14ac:dyDescent="0.15">
      <c r="B13" s="33">
        <v>7</v>
      </c>
      <c r="C13" s="431" t="str">
        <f>VLOOKUP($B13,BI実計情報!$A$3:$BM$502,37)</f>
        <v>プーラーアームオプションアーム</v>
      </c>
      <c r="D13" s="432"/>
      <c r="E13" s="433"/>
      <c r="F13" s="406" t="str">
        <f>VLOOKUP($B13,BI実計情報!$A$3:$BM$502,38)</f>
        <v>仕様書のとおり</v>
      </c>
      <c r="G13" s="407" t="str">
        <f>VLOOKUP($B13,BI実計情報!$A$3:$BM$502,34)</f>
        <v/>
      </c>
      <c r="H13" s="46" t="str">
        <f>VLOOKUP($B13,BI実計情報!$A$3:$BM$502,44)</f>
        <v>EA</v>
      </c>
      <c r="I13" s="242">
        <f>VLOOKUP($B13,BI実計情報!$A$3:$BM$502,39)</f>
        <v>1</v>
      </c>
      <c r="J13" s="23"/>
      <c r="K13" s="20" t="str">
        <f t="shared" si="0"/>
        <v xml:space="preserve"> </v>
      </c>
      <c r="M13" s="426" t="s">
        <v>40</v>
      </c>
      <c r="N13" s="426"/>
    </row>
    <row r="14" spans="2:19" ht="37.5" hidden="1" customHeight="1" x14ac:dyDescent="0.15">
      <c r="B14" s="33">
        <v>8</v>
      </c>
      <c r="C14" s="431" t="str">
        <f>VLOOKUP($B14,BI実計情報!$A$3:$BM$502,37)</f>
        <v>ラチェットハンドル</v>
      </c>
      <c r="D14" s="432"/>
      <c r="E14" s="433"/>
      <c r="F14" s="406" t="str">
        <f>VLOOKUP($B14,BI実計情報!$A$3:$BM$502,38)</f>
        <v>仕様書のとおり</v>
      </c>
      <c r="G14" s="407" t="str">
        <f>VLOOKUP($B14,BI実計情報!$A$3:$BM$502,34)</f>
        <v/>
      </c>
      <c r="H14" s="46" t="str">
        <f>VLOOKUP($B14,BI実計情報!$A$3:$BM$502,44)</f>
        <v>EA</v>
      </c>
      <c r="I14" s="242">
        <f>VLOOKUP($B14,BI実計情報!$A$3:$BM$502,39)</f>
        <v>1</v>
      </c>
      <c r="J14" s="24"/>
      <c r="K14" s="20" t="str">
        <f t="shared" si="0"/>
        <v xml:space="preserve"> </v>
      </c>
    </row>
    <row r="15" spans="2:19" ht="37.5" hidden="1" customHeight="1" x14ac:dyDescent="0.15">
      <c r="B15" s="33">
        <v>9</v>
      </c>
      <c r="C15" s="431" t="str">
        <f>VLOOKUP($B15,BI実計情報!$A$3:$BM$502,37)</f>
        <v>エアドリル</v>
      </c>
      <c r="D15" s="432"/>
      <c r="E15" s="433"/>
      <c r="F15" s="406" t="str">
        <f>VLOOKUP($B15,BI実計情報!$A$3:$BM$502,38)</f>
        <v>仕様書のとおり</v>
      </c>
      <c r="G15" s="407" t="str">
        <f>VLOOKUP($B15,BI実計情報!$A$3:$BM$502,34)</f>
        <v/>
      </c>
      <c r="H15" s="46" t="str">
        <f>VLOOKUP($B15,BI実計情報!$A$3:$BM$502,44)</f>
        <v>UN</v>
      </c>
      <c r="I15" s="242">
        <f>VLOOKUP($B15,BI実計情報!$A$3:$BM$502,39)</f>
        <v>1</v>
      </c>
      <c r="J15" s="7"/>
      <c r="K15" s="20" t="str">
        <f t="shared" si="0"/>
        <v xml:space="preserve"> </v>
      </c>
    </row>
    <row r="16" spans="2:19" ht="37.5" hidden="1" customHeight="1" x14ac:dyDescent="0.15">
      <c r="B16" s="33">
        <v>10</v>
      </c>
      <c r="C16" s="431" t="str">
        <f>VLOOKUP($B16,BI実計情報!$A$3:$BM$502,37)</f>
        <v>インパクトソケットセット</v>
      </c>
      <c r="D16" s="432"/>
      <c r="E16" s="433"/>
      <c r="F16" s="406" t="str">
        <f>VLOOKUP($B16,BI実計情報!$A$3:$BM$502,38)</f>
        <v>仕様書のとおり</v>
      </c>
      <c r="G16" s="407" t="str">
        <f>VLOOKUP($B16,BI実計情報!$A$3:$BM$502,34)</f>
        <v/>
      </c>
      <c r="H16" s="46" t="str">
        <f>VLOOKUP($B16,BI実計情報!$A$3:$BM$502,44)</f>
        <v>ST</v>
      </c>
      <c r="I16" s="242">
        <f>VLOOKUP($B16,BI実計情報!$A$3:$BM$502,39)</f>
        <v>1</v>
      </c>
      <c r="J16" s="7"/>
      <c r="K16" s="20" t="str">
        <f t="shared" si="0"/>
        <v xml:space="preserve"> </v>
      </c>
    </row>
    <row r="17" spans="2:19" ht="37.5" customHeight="1" x14ac:dyDescent="0.15">
      <c r="B17" s="33">
        <v>11</v>
      </c>
      <c r="C17" s="431" t="str">
        <f>VLOOKUP($B17,BI実計情報!$A$3:$BM$502,37)</f>
        <v>ジグソーブレードセット</v>
      </c>
      <c r="D17" s="432"/>
      <c r="E17" s="433"/>
      <c r="F17" s="406" t="str">
        <f>VLOOKUP($B17,BI実計情報!$A$3:$BM$502,38)</f>
        <v>仕様書のとおり</v>
      </c>
      <c r="G17" s="407" t="str">
        <f>VLOOKUP($B17,BI実計情報!$A$3:$BM$502,34)</f>
        <v/>
      </c>
      <c r="H17" s="46" t="str">
        <f>VLOOKUP($B17,BI実計情報!$A$3:$BM$502,44)</f>
        <v>ST</v>
      </c>
      <c r="I17" s="242">
        <f>VLOOKUP($B17,BI実計情報!$A$3:$BM$502,39)</f>
        <v>1</v>
      </c>
      <c r="J17" s="7"/>
      <c r="K17" s="20" t="str">
        <f t="shared" si="0"/>
        <v xml:space="preserve"> </v>
      </c>
    </row>
    <row r="18" spans="2:19" ht="37.5" customHeight="1" thickBot="1" x14ac:dyDescent="0.2">
      <c r="B18" s="33">
        <v>12</v>
      </c>
      <c r="C18" s="475" t="str">
        <f>VLOOKUP($B18,BI実計情報!$A$3:$BM$502,37)</f>
        <v>エアーインパクトドライバー</v>
      </c>
      <c r="D18" s="476"/>
      <c r="E18" s="477"/>
      <c r="F18" s="462" t="str">
        <f>VLOOKUP($B18,BI実計情報!$A$3:$BM$502,38)</f>
        <v>仕様書のとおり</v>
      </c>
      <c r="G18" s="463" t="str">
        <f>VLOOKUP($B18,BI実計情報!$A$3:$BM$502,34)</f>
        <v/>
      </c>
      <c r="H18" s="232" t="str">
        <f>VLOOKUP($B18,BI実計情報!$A$3:$BM$502,44)</f>
        <v>UN</v>
      </c>
      <c r="I18" s="243">
        <f>VLOOKUP($B18,BI実計情報!$A$3:$BM$502,39)</f>
        <v>1</v>
      </c>
      <c r="J18" s="234"/>
      <c r="K18" s="235"/>
      <c r="L18" s="457" t="str">
        <f>BI実計情報!AN3</f>
        <v>関東処火車部</v>
      </c>
      <c r="M18" s="458"/>
    </row>
    <row r="19" spans="2:19" ht="24" customHeight="1" thickTop="1" x14ac:dyDescent="0.15">
      <c r="C19" s="470" t="s">
        <v>8</v>
      </c>
      <c r="D19" s="471"/>
      <c r="E19" s="472" t="s">
        <v>210</v>
      </c>
      <c r="F19" s="473"/>
      <c r="G19" s="474"/>
      <c r="H19" s="437" t="s">
        <v>9</v>
      </c>
      <c r="I19" s="461"/>
      <c r="J19" s="459">
        <v>45278</v>
      </c>
      <c r="K19" s="460"/>
      <c r="L19" s="236" t="str">
        <f>BI実計情報!AO3</f>
        <v>20240301</v>
      </c>
      <c r="M19" s="456" t="s">
        <v>195</v>
      </c>
      <c r="N19" s="456"/>
      <c r="O19" s="456"/>
      <c r="P19" s="456"/>
      <c r="Q19" s="456"/>
      <c r="R19" s="456"/>
      <c r="S19" s="456"/>
    </row>
    <row r="20" spans="2:19" ht="24" customHeight="1" x14ac:dyDescent="0.15">
      <c r="C20" s="489" t="s">
        <v>152</v>
      </c>
      <c r="D20" s="490"/>
      <c r="E20" s="491"/>
      <c r="F20" s="464" t="s">
        <v>10</v>
      </c>
      <c r="G20" s="465"/>
      <c r="H20" s="466" t="s">
        <v>70</v>
      </c>
      <c r="I20" s="467"/>
      <c r="J20" s="467"/>
      <c r="K20" s="12"/>
    </row>
    <row r="21" spans="2:19" ht="10.5" customHeight="1" x14ac:dyDescent="0.15">
      <c r="C21" s="13"/>
      <c r="D21" s="13"/>
      <c r="E21" s="13"/>
      <c r="F21" s="13"/>
      <c r="G21" s="13"/>
      <c r="H21" s="13"/>
      <c r="I21" s="13"/>
      <c r="J21" s="13"/>
      <c r="K21" s="13"/>
    </row>
    <row r="22" spans="2:19" ht="19.5" customHeight="1" x14ac:dyDescent="0.15">
      <c r="C22" s="468" t="s">
        <v>69</v>
      </c>
      <c r="D22" s="468"/>
      <c r="E22" s="468"/>
      <c r="F22" s="468"/>
      <c r="G22" s="468"/>
      <c r="H22" s="468"/>
      <c r="I22" s="468"/>
      <c r="J22" s="468"/>
      <c r="K22" s="468"/>
    </row>
    <row r="23" spans="2:19" ht="19.5" customHeight="1" x14ac:dyDescent="0.15">
      <c r="C23" s="469" t="s">
        <v>68</v>
      </c>
      <c r="D23" s="469"/>
      <c r="E23" s="469"/>
      <c r="F23" s="469"/>
      <c r="G23" s="28"/>
      <c r="H23" s="28"/>
      <c r="I23" s="28"/>
      <c r="J23" s="28"/>
      <c r="K23" s="28"/>
    </row>
    <row r="24" spans="2:19" ht="21" customHeight="1" x14ac:dyDescent="0.15">
      <c r="C24" s="452" t="s">
        <v>67</v>
      </c>
      <c r="D24" s="452"/>
      <c r="E24" s="452"/>
      <c r="F24" s="452"/>
      <c r="G24" s="452"/>
      <c r="H24" s="452"/>
      <c r="I24" s="452"/>
      <c r="J24" s="452"/>
      <c r="K24" s="452"/>
    </row>
    <row r="25" spans="2:19" ht="21" customHeight="1" x14ac:dyDescent="0.15">
      <c r="C25" s="452" t="s">
        <v>66</v>
      </c>
      <c r="D25" s="452"/>
      <c r="E25" s="452"/>
      <c r="F25" s="452"/>
      <c r="G25" s="452"/>
      <c r="H25" s="452"/>
      <c r="I25" s="452"/>
      <c r="J25" s="452"/>
      <c r="K25" s="452"/>
    </row>
    <row r="26" spans="2:19" ht="14.25" x14ac:dyDescent="0.15">
      <c r="C26" s="13"/>
      <c r="D26" s="13"/>
      <c r="E26" s="13"/>
      <c r="F26" s="13"/>
      <c r="G26" s="13"/>
      <c r="H26" s="13"/>
      <c r="I26" s="13"/>
      <c r="J26" s="13"/>
      <c r="K26" s="13"/>
      <c r="M26" s="106" t="s">
        <v>65</v>
      </c>
      <c r="N26" s="106"/>
      <c r="O26" s="106"/>
      <c r="P26" s="106"/>
      <c r="Q26" s="106"/>
    </row>
    <row r="27" spans="2:19" ht="14.25" x14ac:dyDescent="0.15">
      <c r="C27" s="13"/>
      <c r="D27" s="478" t="s">
        <v>211</v>
      </c>
      <c r="E27" s="479"/>
      <c r="F27" s="479"/>
      <c r="G27" s="13"/>
      <c r="H27" s="13"/>
      <c r="I27" s="13"/>
      <c r="J27" s="13"/>
      <c r="K27" s="13"/>
      <c r="M27" s="106" t="s">
        <v>13</v>
      </c>
      <c r="N27" s="106"/>
      <c r="O27" s="106"/>
      <c r="P27" s="13"/>
      <c r="Q27" s="13"/>
    </row>
    <row r="28" spans="2:19" ht="14.25" x14ac:dyDescent="0.15">
      <c r="C28" s="13"/>
      <c r="D28" s="30"/>
      <c r="E28" s="30"/>
      <c r="F28" s="30"/>
      <c r="G28" s="13"/>
      <c r="H28" s="13"/>
      <c r="I28" s="13"/>
      <c r="J28" s="13"/>
      <c r="K28" s="13"/>
      <c r="M28" s="106" t="s">
        <v>73</v>
      </c>
      <c r="N28" s="106"/>
      <c r="O28" s="106"/>
      <c r="P28" s="13"/>
      <c r="Q28" s="13"/>
    </row>
    <row r="29" spans="2:19" ht="19.5" customHeight="1" x14ac:dyDescent="0.15">
      <c r="C29" s="13"/>
      <c r="D29" s="455" t="s">
        <v>74</v>
      </c>
      <c r="E29" s="455"/>
      <c r="F29" s="455"/>
      <c r="G29" s="455"/>
      <c r="H29" s="455"/>
      <c r="I29" s="13"/>
      <c r="J29" s="13"/>
      <c r="K29" s="13"/>
      <c r="M29" s="455" t="s">
        <v>74</v>
      </c>
      <c r="N29" s="455"/>
      <c r="O29" s="455"/>
      <c r="P29" s="455"/>
      <c r="Q29" s="455"/>
    </row>
    <row r="30" spans="2:19" ht="19.5" customHeight="1" x14ac:dyDescent="0.15">
      <c r="C30" s="13"/>
      <c r="D30" s="455" t="s">
        <v>13</v>
      </c>
      <c r="E30" s="455"/>
      <c r="F30" s="455"/>
      <c r="G30" s="13"/>
      <c r="H30" s="13"/>
      <c r="I30" s="13"/>
      <c r="J30" s="13"/>
      <c r="K30" s="13"/>
      <c r="M30" s="455" t="s">
        <v>13</v>
      </c>
      <c r="N30" s="455"/>
      <c r="O30" s="455"/>
      <c r="P30" s="13"/>
      <c r="Q30" s="13"/>
    </row>
    <row r="31" spans="2:19" ht="19.5" customHeight="1" x14ac:dyDescent="0.15">
      <c r="C31" s="13"/>
      <c r="D31" s="455" t="s">
        <v>73</v>
      </c>
      <c r="E31" s="455"/>
      <c r="F31" s="455"/>
      <c r="G31" s="13"/>
      <c r="H31" s="13"/>
      <c r="I31" s="13"/>
      <c r="J31" s="13"/>
      <c r="K31" s="13"/>
      <c r="M31" s="455" t="s">
        <v>73</v>
      </c>
      <c r="N31" s="455"/>
      <c r="O31" s="455"/>
      <c r="P31" s="13"/>
      <c r="Q31" s="13"/>
    </row>
    <row r="32" spans="2:19" ht="14.25" x14ac:dyDescent="0.15">
      <c r="C32" s="13"/>
      <c r="D32" s="13"/>
      <c r="E32" s="13"/>
      <c r="F32" s="13"/>
      <c r="G32" s="13"/>
      <c r="H32" s="13"/>
      <c r="I32" s="13"/>
      <c r="J32" s="13"/>
      <c r="K32" s="13"/>
      <c r="M32" s="455"/>
      <c r="N32" s="455"/>
      <c r="O32" s="455"/>
      <c r="P32" s="455"/>
      <c r="Q32" s="455"/>
    </row>
    <row r="33" spans="3:17" ht="22.5" customHeight="1" x14ac:dyDescent="0.15">
      <c r="C33" s="13"/>
      <c r="D33" s="13"/>
      <c r="E33" s="13"/>
      <c r="F33" s="13"/>
      <c r="G33" s="13"/>
      <c r="H33" s="13" t="s">
        <v>14</v>
      </c>
      <c r="I33" s="451" t="s">
        <v>21</v>
      </c>
      <c r="J33" s="451"/>
      <c r="K33" s="451"/>
      <c r="M33" s="455"/>
      <c r="N33" s="455"/>
      <c r="O33" s="455"/>
      <c r="P33" s="13"/>
      <c r="Q33" s="13"/>
    </row>
    <row r="34" spans="3:17" ht="22.5" customHeight="1" x14ac:dyDescent="0.15">
      <c r="C34" s="13"/>
      <c r="D34" s="13"/>
      <c r="E34" s="13"/>
      <c r="F34" s="13"/>
      <c r="G34" s="13"/>
      <c r="H34" s="13" t="s">
        <v>15</v>
      </c>
      <c r="I34" s="451" t="s">
        <v>21</v>
      </c>
      <c r="J34" s="451"/>
      <c r="K34" s="452"/>
      <c r="M34" s="455"/>
      <c r="N34" s="455"/>
      <c r="O34" s="455"/>
      <c r="P34" s="13"/>
      <c r="Q34" s="13"/>
    </row>
    <row r="35" spans="3:17" ht="22.5" customHeight="1" x14ac:dyDescent="0.15">
      <c r="C35" s="13"/>
      <c r="D35" s="13"/>
      <c r="E35" s="13"/>
      <c r="F35" s="13"/>
      <c r="G35" s="13"/>
      <c r="H35" s="13" t="s">
        <v>64</v>
      </c>
      <c r="I35" s="480"/>
      <c r="J35" s="480"/>
      <c r="K35" s="481"/>
    </row>
    <row r="36" spans="3:17" ht="22.5" customHeight="1" x14ac:dyDescent="0.15">
      <c r="C36" s="13"/>
      <c r="D36" s="13"/>
      <c r="E36" s="13"/>
      <c r="F36" s="13"/>
      <c r="G36" s="13"/>
      <c r="H36" s="13" t="s">
        <v>63</v>
      </c>
      <c r="I36" s="488"/>
      <c r="J36" s="488"/>
      <c r="K36" s="488"/>
    </row>
    <row r="37" spans="3:17" ht="22.5" customHeight="1" x14ac:dyDescent="0.15">
      <c r="C37" s="13"/>
      <c r="D37" s="13"/>
      <c r="E37" s="13"/>
      <c r="F37" s="13"/>
      <c r="G37" s="13"/>
      <c r="H37" s="13" t="s">
        <v>16</v>
      </c>
      <c r="I37" s="480"/>
      <c r="J37" s="480"/>
      <c r="K37" s="481"/>
    </row>
    <row r="38" spans="3:17" ht="22.5" customHeight="1" x14ac:dyDescent="0.15">
      <c r="C38" s="13"/>
      <c r="D38" s="13"/>
      <c r="E38" s="13"/>
      <c r="F38" s="13"/>
      <c r="G38" s="13"/>
      <c r="H38" s="13"/>
      <c r="I38" s="199"/>
      <c r="J38" s="199"/>
      <c r="K38" s="200"/>
    </row>
    <row r="39" spans="3:17" ht="15" customHeight="1" x14ac:dyDescent="0.15">
      <c r="C39" s="13"/>
      <c r="D39" s="13"/>
      <c r="E39" s="13"/>
      <c r="F39" s="13"/>
      <c r="G39" s="13"/>
      <c r="H39" s="13"/>
      <c r="I39" s="480"/>
      <c r="J39" s="480"/>
      <c r="K39" s="481"/>
    </row>
    <row r="40" spans="3:17" ht="15" customHeight="1" x14ac:dyDescent="0.15">
      <c r="D40" s="31" t="s">
        <v>62</v>
      </c>
    </row>
  </sheetData>
  <mergeCells count="64">
    <mergeCell ref="I37:K37"/>
    <mergeCell ref="I39:K39"/>
    <mergeCell ref="C1:K1"/>
    <mergeCell ref="C2:K2"/>
    <mergeCell ref="E4:G4"/>
    <mergeCell ref="C6:E6"/>
    <mergeCell ref="F6:G6"/>
    <mergeCell ref="H4:K4"/>
    <mergeCell ref="F13:G13"/>
    <mergeCell ref="C15:E15"/>
    <mergeCell ref="F15:G15"/>
    <mergeCell ref="C16:E16"/>
    <mergeCell ref="F16:G16"/>
    <mergeCell ref="I36:K36"/>
    <mergeCell ref="I35:K35"/>
    <mergeCell ref="C20:E20"/>
    <mergeCell ref="C8:E8"/>
    <mergeCell ref="F8:G8"/>
    <mergeCell ref="C9:E9"/>
    <mergeCell ref="F9:G9"/>
    <mergeCell ref="C7:E7"/>
    <mergeCell ref="F7:G7"/>
    <mergeCell ref="D31:F31"/>
    <mergeCell ref="D29:H29"/>
    <mergeCell ref="F12:G12"/>
    <mergeCell ref="F20:G20"/>
    <mergeCell ref="H20:J20"/>
    <mergeCell ref="C22:K22"/>
    <mergeCell ref="C23:F23"/>
    <mergeCell ref="C24:K24"/>
    <mergeCell ref="C13:E13"/>
    <mergeCell ref="C17:E17"/>
    <mergeCell ref="F17:G17"/>
    <mergeCell ref="C19:D19"/>
    <mergeCell ref="E19:G19"/>
    <mergeCell ref="C18:E18"/>
    <mergeCell ref="D30:F30"/>
    <mergeCell ref="D27:F27"/>
    <mergeCell ref="F10:G10"/>
    <mergeCell ref="M10:N10"/>
    <mergeCell ref="C11:E11"/>
    <mergeCell ref="F11:G11"/>
    <mergeCell ref="C25:K25"/>
    <mergeCell ref="C12:E12"/>
    <mergeCell ref="F14:G14"/>
    <mergeCell ref="J19:K19"/>
    <mergeCell ref="H19:I19"/>
    <mergeCell ref="F18:G18"/>
    <mergeCell ref="C14:E14"/>
    <mergeCell ref="C10:E10"/>
    <mergeCell ref="I33:K33"/>
    <mergeCell ref="I34:K34"/>
    <mergeCell ref="O7:Q7"/>
    <mergeCell ref="R7:S7"/>
    <mergeCell ref="M33:O33"/>
    <mergeCell ref="M34:O34"/>
    <mergeCell ref="M7:N7"/>
    <mergeCell ref="M13:N13"/>
    <mergeCell ref="M32:Q32"/>
    <mergeCell ref="M29:Q29"/>
    <mergeCell ref="M30:O30"/>
    <mergeCell ref="M31:O31"/>
    <mergeCell ref="M19:S19"/>
    <mergeCell ref="L18:M18"/>
  </mergeCells>
  <phoneticPr fontId="5"/>
  <pageMargins left="0.98425196850393704" right="0.19685039370078741" top="1.03" bottom="0" header="0.12" footer="0.12"/>
  <pageSetup paperSize="9" scale="97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39"/>
  <sheetViews>
    <sheetView showZeros="0" tabSelected="1" view="pageBreakPreview" topLeftCell="B2" zoomScale="80" zoomScaleNormal="100" zoomScaleSheetLayoutView="80" workbookViewId="0">
      <selection activeCell="J19" sqref="J19:K19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2" width="10.625" style="1" customWidth="1"/>
    <col min="13" max="16384" width="9" style="1"/>
  </cols>
  <sheetData>
    <row r="1" spans="2:19" ht="27.75" hidden="1" customHeight="1" x14ac:dyDescent="0.15">
      <c r="C1" s="482"/>
      <c r="D1" s="482"/>
      <c r="E1" s="482"/>
      <c r="F1" s="482"/>
      <c r="G1" s="482"/>
      <c r="H1" s="482"/>
      <c r="I1" s="482"/>
      <c r="J1" s="482"/>
      <c r="K1" s="482"/>
    </row>
    <row r="2" spans="2:19" ht="29.25" customHeight="1" x14ac:dyDescent="0.15">
      <c r="C2" s="483" t="s">
        <v>72</v>
      </c>
      <c r="D2" s="483"/>
      <c r="E2" s="483"/>
      <c r="F2" s="483"/>
      <c r="G2" s="483"/>
      <c r="H2" s="483"/>
      <c r="I2" s="483"/>
      <c r="J2" s="483"/>
      <c r="K2" s="483"/>
    </row>
    <row r="3" spans="2:19" ht="19.5" customHeight="1" x14ac:dyDescent="0.15"/>
    <row r="4" spans="2:19" ht="30" customHeight="1" thickBot="1" x14ac:dyDescent="0.25">
      <c r="D4" s="104" t="s">
        <v>1</v>
      </c>
      <c r="E4" s="484"/>
      <c r="F4" s="484"/>
      <c r="G4" s="484"/>
      <c r="H4" s="487" t="s">
        <v>71</v>
      </c>
      <c r="I4" s="487"/>
      <c r="J4" s="487"/>
      <c r="K4" s="487"/>
    </row>
    <row r="5" spans="2:19" ht="14.25" thickTop="1" x14ac:dyDescent="0.15"/>
    <row r="6" spans="2:19" ht="30" customHeight="1" x14ac:dyDescent="0.15">
      <c r="C6" s="427" t="s">
        <v>2</v>
      </c>
      <c r="D6" s="485"/>
      <c r="E6" s="486"/>
      <c r="F6" s="427" t="s">
        <v>3</v>
      </c>
      <c r="G6" s="486"/>
      <c r="H6" s="3" t="s">
        <v>4</v>
      </c>
      <c r="I6" s="46" t="s">
        <v>5</v>
      </c>
      <c r="J6" s="3" t="s">
        <v>6</v>
      </c>
      <c r="K6" s="3" t="s">
        <v>7</v>
      </c>
    </row>
    <row r="7" spans="2:19" ht="30" customHeight="1" x14ac:dyDescent="0.15">
      <c r="B7" s="33"/>
      <c r="C7" s="507" t="str">
        <f>内訳!B2</f>
        <v>樹脂パレット</v>
      </c>
      <c r="D7" s="508"/>
      <c r="E7" s="508"/>
      <c r="F7" s="239" t="s">
        <v>41</v>
      </c>
      <c r="G7" s="240">
        <f>SUM(BI実計情報!$AT$3:$AT$502)-1</f>
        <v>100</v>
      </c>
      <c r="H7" s="240" t="s">
        <v>42</v>
      </c>
      <c r="I7" s="494"/>
      <c r="J7" s="407"/>
      <c r="K7" s="20"/>
      <c r="L7" s="445" t="s">
        <v>57</v>
      </c>
      <c r="M7" s="446"/>
      <c r="N7" s="20"/>
      <c r="O7" s="453"/>
      <c r="P7" s="453"/>
      <c r="Q7" s="453"/>
      <c r="R7" s="454"/>
      <c r="S7" s="454"/>
    </row>
    <row r="8" spans="2:19" ht="30" customHeight="1" x14ac:dyDescent="0.15">
      <c r="B8" s="33"/>
      <c r="C8" s="509"/>
      <c r="D8" s="509"/>
      <c r="E8" s="509"/>
      <c r="F8" s="426" t="s">
        <v>40</v>
      </c>
      <c r="G8" s="426"/>
      <c r="H8" s="105"/>
      <c r="I8" s="20"/>
      <c r="J8" s="7"/>
      <c r="K8" s="20" t="str">
        <f t="shared" ref="K8" si="0">IF(I8*J8,I8*J8," ")</f>
        <v xml:space="preserve"> </v>
      </c>
      <c r="L8" s="49"/>
      <c r="M8" s="49"/>
      <c r="N8" s="6"/>
    </row>
    <row r="9" spans="2:19" ht="30" customHeight="1" x14ac:dyDescent="0.15">
      <c r="B9" s="33"/>
      <c r="C9" s="431"/>
      <c r="D9" s="432"/>
      <c r="E9" s="433"/>
      <c r="F9" s="406"/>
      <c r="G9" s="407"/>
      <c r="H9" s="46"/>
      <c r="I9" s="17"/>
      <c r="J9" s="21"/>
      <c r="K9" s="20" t="str">
        <f t="shared" ref="K9:K17" si="1">IF(I9*J9,I9*J9," ")</f>
        <v xml:space="preserve"> </v>
      </c>
      <c r="M9" s="6"/>
      <c r="N9" s="6"/>
    </row>
    <row r="10" spans="2:19" ht="30" customHeight="1" x14ac:dyDescent="0.15">
      <c r="B10" s="33"/>
      <c r="C10" s="431"/>
      <c r="D10" s="432"/>
      <c r="E10" s="433"/>
      <c r="F10" s="406"/>
      <c r="G10" s="407"/>
      <c r="H10" s="46"/>
      <c r="I10" s="17"/>
      <c r="J10" s="23"/>
      <c r="K10" s="20" t="str">
        <f t="shared" si="1"/>
        <v xml:space="preserve"> </v>
      </c>
      <c r="M10" s="20" t="s">
        <v>40</v>
      </c>
      <c r="N10" s="20"/>
    </row>
    <row r="11" spans="2:19" ht="30" customHeight="1" x14ac:dyDescent="0.15">
      <c r="B11" s="33"/>
      <c r="C11" s="431"/>
      <c r="D11" s="432"/>
      <c r="E11" s="433"/>
      <c r="F11" s="406"/>
      <c r="G11" s="407"/>
      <c r="H11" s="46"/>
      <c r="I11" s="17"/>
      <c r="J11" s="24"/>
      <c r="K11" s="20" t="str">
        <f t="shared" si="1"/>
        <v xml:space="preserve"> </v>
      </c>
    </row>
    <row r="12" spans="2:19" ht="30" customHeight="1" x14ac:dyDescent="0.15">
      <c r="B12" s="33"/>
      <c r="C12" s="431"/>
      <c r="D12" s="432"/>
      <c r="E12" s="433"/>
      <c r="F12" s="406"/>
      <c r="G12" s="407"/>
      <c r="H12" s="46"/>
      <c r="I12" s="17"/>
      <c r="J12" s="21"/>
      <c r="K12" s="20" t="str">
        <f t="shared" si="1"/>
        <v xml:space="preserve"> </v>
      </c>
    </row>
    <row r="13" spans="2:19" ht="30" hidden="1" customHeight="1" x14ac:dyDescent="0.15">
      <c r="B13" s="33"/>
      <c r="C13" s="431"/>
      <c r="D13" s="432"/>
      <c r="E13" s="433"/>
      <c r="F13" s="406"/>
      <c r="G13" s="407"/>
      <c r="H13" s="46"/>
      <c r="I13" s="17"/>
      <c r="J13" s="23"/>
      <c r="K13" s="20" t="str">
        <f t="shared" si="1"/>
        <v xml:space="preserve"> </v>
      </c>
      <c r="M13" s="20" t="s">
        <v>40</v>
      </c>
      <c r="N13" s="20"/>
    </row>
    <row r="14" spans="2:19" ht="30" hidden="1" customHeight="1" x14ac:dyDescent="0.15">
      <c r="B14" s="33"/>
      <c r="C14" s="431"/>
      <c r="D14" s="432"/>
      <c r="E14" s="433"/>
      <c r="F14" s="406"/>
      <c r="G14" s="407"/>
      <c r="H14" s="46"/>
      <c r="I14" s="17"/>
      <c r="J14" s="24"/>
      <c r="K14" s="20" t="str">
        <f t="shared" si="1"/>
        <v xml:space="preserve"> </v>
      </c>
    </row>
    <row r="15" spans="2:19" ht="30" hidden="1" customHeight="1" x14ac:dyDescent="0.15">
      <c r="B15" s="33"/>
      <c r="C15" s="431"/>
      <c r="D15" s="432"/>
      <c r="E15" s="433"/>
      <c r="F15" s="406"/>
      <c r="G15" s="407"/>
      <c r="H15" s="46"/>
      <c r="I15" s="17"/>
      <c r="J15" s="7"/>
      <c r="K15" s="20" t="str">
        <f t="shared" si="1"/>
        <v xml:space="preserve"> </v>
      </c>
    </row>
    <row r="16" spans="2:19" ht="30" hidden="1" customHeight="1" x14ac:dyDescent="0.15">
      <c r="B16" s="33"/>
      <c r="C16" s="431"/>
      <c r="D16" s="432"/>
      <c r="E16" s="433"/>
      <c r="F16" s="406"/>
      <c r="G16" s="407"/>
      <c r="H16" s="46"/>
      <c r="I16" s="17"/>
      <c r="J16" s="7"/>
      <c r="K16" s="20" t="str">
        <f t="shared" si="1"/>
        <v xml:space="preserve"> </v>
      </c>
    </row>
    <row r="17" spans="2:19" ht="30" customHeight="1" x14ac:dyDescent="0.15">
      <c r="B17" s="33"/>
      <c r="C17" s="431"/>
      <c r="D17" s="432"/>
      <c r="E17" s="433"/>
      <c r="F17" s="406"/>
      <c r="G17" s="407"/>
      <c r="H17" s="46"/>
      <c r="I17" s="17"/>
      <c r="J17" s="7"/>
      <c r="K17" s="20" t="str">
        <f t="shared" si="1"/>
        <v xml:space="preserve"> </v>
      </c>
    </row>
    <row r="18" spans="2:19" ht="30" customHeight="1" thickBot="1" x14ac:dyDescent="0.25">
      <c r="B18" s="33"/>
      <c r="C18" s="497"/>
      <c r="D18" s="498"/>
      <c r="E18" s="499"/>
      <c r="F18" s="500"/>
      <c r="G18" s="501"/>
      <c r="H18" s="54"/>
      <c r="I18" s="55"/>
      <c r="J18" s="10"/>
      <c r="K18" s="11"/>
      <c r="L18" s="492" t="str">
        <f>BI実計情報!AN3</f>
        <v>関東処火車部</v>
      </c>
      <c r="M18" s="493"/>
    </row>
    <row r="19" spans="2:19" ht="30" customHeight="1" thickTop="1" x14ac:dyDescent="0.15">
      <c r="C19" s="502" t="s">
        <v>8</v>
      </c>
      <c r="D19" s="503"/>
      <c r="E19" s="504" t="s">
        <v>483</v>
      </c>
      <c r="F19" s="505"/>
      <c r="G19" s="506"/>
      <c r="H19" s="495" t="s">
        <v>9</v>
      </c>
      <c r="I19" s="496"/>
      <c r="J19" s="459">
        <v>45352</v>
      </c>
      <c r="K19" s="460"/>
      <c r="L19" s="236" t="str">
        <f>BI実計情報!AO3</f>
        <v>20240301</v>
      </c>
      <c r="M19" s="456" t="s">
        <v>195</v>
      </c>
      <c r="N19" s="456"/>
      <c r="O19" s="456"/>
      <c r="P19" s="456"/>
      <c r="Q19" s="456"/>
      <c r="R19" s="456"/>
      <c r="S19" s="456"/>
    </row>
    <row r="20" spans="2:19" ht="30" customHeight="1" x14ac:dyDescent="0.15">
      <c r="C20" s="489" t="s">
        <v>152</v>
      </c>
      <c r="D20" s="490"/>
      <c r="E20" s="491"/>
      <c r="F20" s="464" t="s">
        <v>10</v>
      </c>
      <c r="G20" s="465"/>
      <c r="H20" s="466" t="s">
        <v>70</v>
      </c>
      <c r="I20" s="467"/>
      <c r="J20" s="467"/>
      <c r="K20" s="12"/>
    </row>
    <row r="21" spans="2:19" ht="10.5" customHeight="1" x14ac:dyDescent="0.15">
      <c r="C21" s="13"/>
      <c r="D21" s="13"/>
      <c r="E21" s="13"/>
      <c r="F21" s="13"/>
      <c r="G21" s="13"/>
      <c r="H21" s="13"/>
      <c r="I21" s="13"/>
      <c r="J21" s="13"/>
      <c r="K21" s="13"/>
    </row>
    <row r="22" spans="2:19" ht="19.5" customHeight="1" x14ac:dyDescent="0.15">
      <c r="C22" s="468" t="s">
        <v>69</v>
      </c>
      <c r="D22" s="468"/>
      <c r="E22" s="468"/>
      <c r="F22" s="468"/>
      <c r="G22" s="468"/>
      <c r="H22" s="468"/>
      <c r="I22" s="468"/>
      <c r="J22" s="468"/>
      <c r="K22" s="468"/>
    </row>
    <row r="23" spans="2:19" ht="19.5" customHeight="1" x14ac:dyDescent="0.15">
      <c r="C23" s="469" t="s">
        <v>68</v>
      </c>
      <c r="D23" s="469"/>
      <c r="E23" s="469"/>
      <c r="F23" s="469"/>
      <c r="G23" s="28"/>
      <c r="H23" s="28"/>
      <c r="I23" s="28"/>
      <c r="J23" s="28"/>
      <c r="K23" s="28"/>
    </row>
    <row r="24" spans="2:19" ht="21" customHeight="1" x14ac:dyDescent="0.15">
      <c r="C24" s="452" t="s">
        <v>67</v>
      </c>
      <c r="D24" s="452"/>
      <c r="E24" s="452"/>
      <c r="F24" s="452"/>
      <c r="G24" s="452"/>
      <c r="H24" s="452"/>
      <c r="I24" s="452"/>
      <c r="J24" s="452"/>
      <c r="K24" s="452"/>
    </row>
    <row r="25" spans="2:19" ht="21" customHeight="1" x14ac:dyDescent="0.15">
      <c r="C25" s="452" t="s">
        <v>66</v>
      </c>
      <c r="D25" s="452"/>
      <c r="E25" s="452"/>
      <c r="F25" s="452"/>
      <c r="G25" s="452"/>
      <c r="H25" s="452"/>
      <c r="I25" s="452"/>
      <c r="J25" s="452"/>
      <c r="K25" s="452"/>
    </row>
    <row r="26" spans="2:19" ht="14.25" x14ac:dyDescent="0.15">
      <c r="C26" s="13"/>
      <c r="D26" s="13"/>
      <c r="E26" s="13"/>
      <c r="F26" s="13"/>
      <c r="G26" s="13"/>
      <c r="H26" s="13"/>
      <c r="I26" s="13"/>
      <c r="J26" s="13"/>
      <c r="K26" s="13"/>
      <c r="M26" s="106" t="s">
        <v>65</v>
      </c>
      <c r="N26" s="106"/>
      <c r="O26" s="106"/>
      <c r="P26" s="106"/>
      <c r="Q26" s="106"/>
    </row>
    <row r="27" spans="2:19" ht="14.25" x14ac:dyDescent="0.15">
      <c r="C27" s="13"/>
      <c r="D27" s="478" t="s">
        <v>31</v>
      </c>
      <c r="E27" s="479"/>
      <c r="F27" s="479"/>
      <c r="G27" s="13"/>
      <c r="H27" s="13"/>
      <c r="I27" s="13"/>
      <c r="J27" s="13"/>
      <c r="K27" s="13"/>
      <c r="M27" s="106" t="s">
        <v>13</v>
      </c>
      <c r="N27" s="106"/>
      <c r="O27" s="106"/>
      <c r="P27" s="13"/>
      <c r="Q27" s="13"/>
    </row>
    <row r="28" spans="2:19" ht="14.25" x14ac:dyDescent="0.15">
      <c r="C28" s="13"/>
      <c r="D28" s="30"/>
      <c r="E28" s="30"/>
      <c r="F28" s="30"/>
      <c r="G28" s="13"/>
      <c r="H28" s="13"/>
      <c r="I28" s="13"/>
      <c r="J28" s="13"/>
      <c r="K28" s="13"/>
      <c r="M28" s="106" t="s">
        <v>73</v>
      </c>
      <c r="N28" s="106"/>
      <c r="O28" s="106"/>
      <c r="P28" s="13"/>
      <c r="Q28" s="13"/>
    </row>
    <row r="29" spans="2:19" ht="19.5" customHeight="1" x14ac:dyDescent="0.15">
      <c r="C29" s="13"/>
      <c r="D29" s="455" t="s">
        <v>65</v>
      </c>
      <c r="E29" s="455"/>
      <c r="F29" s="455"/>
      <c r="G29" s="455"/>
      <c r="H29" s="455"/>
      <c r="I29" s="13"/>
      <c r="J29" s="13"/>
      <c r="K29" s="13"/>
      <c r="M29" s="455" t="s">
        <v>74</v>
      </c>
      <c r="N29" s="455"/>
      <c r="O29" s="455"/>
      <c r="P29" s="455"/>
      <c r="Q29" s="455"/>
    </row>
    <row r="30" spans="2:19" ht="19.5" customHeight="1" x14ac:dyDescent="0.15">
      <c r="C30" s="13"/>
      <c r="D30" s="455" t="s">
        <v>13</v>
      </c>
      <c r="E30" s="455"/>
      <c r="F30" s="455"/>
      <c r="G30" s="13"/>
      <c r="H30" s="13"/>
      <c r="I30" s="13"/>
      <c r="J30" s="13"/>
      <c r="K30" s="13"/>
      <c r="M30" s="455" t="s">
        <v>13</v>
      </c>
      <c r="N30" s="455"/>
      <c r="O30" s="455"/>
      <c r="P30" s="13"/>
      <c r="Q30" s="13"/>
    </row>
    <row r="31" spans="2:19" ht="19.5" customHeight="1" x14ac:dyDescent="0.15">
      <c r="C31" s="13"/>
      <c r="D31" s="455" t="s">
        <v>73</v>
      </c>
      <c r="E31" s="455"/>
      <c r="F31" s="455"/>
      <c r="G31" s="13"/>
      <c r="H31" s="13"/>
      <c r="I31" s="13"/>
      <c r="J31" s="13"/>
      <c r="K31" s="13"/>
      <c r="M31" s="455" t="s">
        <v>73</v>
      </c>
      <c r="N31" s="455"/>
      <c r="O31" s="455"/>
      <c r="P31" s="13"/>
      <c r="Q31" s="13"/>
    </row>
    <row r="32" spans="2:19" ht="14.25" x14ac:dyDescent="0.15">
      <c r="C32" s="13"/>
      <c r="D32" s="13"/>
      <c r="E32" s="13"/>
      <c r="F32" s="13"/>
      <c r="G32" s="13"/>
      <c r="H32" s="13"/>
      <c r="I32" s="13"/>
      <c r="J32" s="13"/>
      <c r="K32" s="13"/>
      <c r="M32" s="455"/>
      <c r="N32" s="455"/>
      <c r="O32" s="455"/>
      <c r="P32" s="455"/>
      <c r="Q32" s="455"/>
    </row>
    <row r="33" spans="3:17" ht="22.5" customHeight="1" x14ac:dyDescent="0.15">
      <c r="C33" s="13"/>
      <c r="D33" s="13"/>
      <c r="E33" s="13"/>
      <c r="F33" s="13"/>
      <c r="G33" s="13"/>
      <c r="H33" s="13" t="s">
        <v>14</v>
      </c>
      <c r="I33" s="451" t="s">
        <v>21</v>
      </c>
      <c r="J33" s="451"/>
      <c r="K33" s="451"/>
      <c r="M33" s="455"/>
      <c r="N33" s="455"/>
      <c r="O33" s="455"/>
      <c r="P33" s="13"/>
      <c r="Q33" s="13"/>
    </row>
    <row r="34" spans="3:17" ht="22.5" customHeight="1" x14ac:dyDescent="0.15">
      <c r="C34" s="13"/>
      <c r="D34" s="13"/>
      <c r="E34" s="13"/>
      <c r="F34" s="13"/>
      <c r="G34" s="13"/>
      <c r="H34" s="13" t="s">
        <v>15</v>
      </c>
      <c r="I34" s="451" t="s">
        <v>21</v>
      </c>
      <c r="J34" s="451"/>
      <c r="K34" s="452"/>
      <c r="M34" s="455"/>
      <c r="N34" s="455"/>
      <c r="O34" s="455"/>
      <c r="P34" s="13"/>
      <c r="Q34" s="13"/>
    </row>
    <row r="35" spans="3:17" ht="22.5" customHeight="1" x14ac:dyDescent="0.15">
      <c r="C35" s="13"/>
      <c r="D35" s="13"/>
      <c r="E35" s="13"/>
      <c r="F35" s="13"/>
      <c r="G35" s="13"/>
      <c r="H35" s="13" t="s">
        <v>64</v>
      </c>
      <c r="I35" s="480"/>
      <c r="J35" s="480"/>
      <c r="K35" s="481"/>
    </row>
    <row r="36" spans="3:17" ht="22.5" customHeight="1" x14ac:dyDescent="0.15">
      <c r="C36" s="13"/>
      <c r="D36" s="13"/>
      <c r="E36" s="13"/>
      <c r="F36" s="13"/>
      <c r="G36" s="13"/>
      <c r="H36" s="13" t="s">
        <v>63</v>
      </c>
      <c r="I36" s="488"/>
      <c r="J36" s="488"/>
      <c r="K36" s="488"/>
    </row>
    <row r="37" spans="3:17" ht="22.5" customHeight="1" x14ac:dyDescent="0.15">
      <c r="C37" s="13"/>
      <c r="D37" s="13"/>
      <c r="E37" s="13"/>
      <c r="F37" s="13"/>
      <c r="G37" s="13"/>
      <c r="H37" s="13" t="s">
        <v>16</v>
      </c>
      <c r="I37" s="480"/>
      <c r="J37" s="480"/>
      <c r="K37" s="481"/>
    </row>
    <row r="38" spans="3:17" ht="15" customHeight="1" x14ac:dyDescent="0.15">
      <c r="C38" s="13"/>
      <c r="D38" s="13"/>
      <c r="E38" s="13"/>
      <c r="F38" s="13"/>
      <c r="G38" s="13"/>
      <c r="H38" s="13"/>
      <c r="I38" s="480"/>
      <c r="J38" s="480"/>
      <c r="K38" s="481"/>
    </row>
    <row r="39" spans="3:17" ht="15" customHeight="1" x14ac:dyDescent="0.15">
      <c r="D39" s="1" t="s">
        <v>62</v>
      </c>
    </row>
  </sheetData>
  <mergeCells count="62">
    <mergeCell ref="C1:K1"/>
    <mergeCell ref="C2:K2"/>
    <mergeCell ref="E4:G4"/>
    <mergeCell ref="H4:K4"/>
    <mergeCell ref="C6:E6"/>
    <mergeCell ref="F6:G6"/>
    <mergeCell ref="C7:E7"/>
    <mergeCell ref="O7:Q7"/>
    <mergeCell ref="R7:S7"/>
    <mergeCell ref="C8:E8"/>
    <mergeCell ref="F8:G8"/>
    <mergeCell ref="L7:M7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D31:F31"/>
    <mergeCell ref="M31:O31"/>
    <mergeCell ref="M32:Q32"/>
    <mergeCell ref="I33:K33"/>
    <mergeCell ref="M33:O33"/>
    <mergeCell ref="D27:F27"/>
    <mergeCell ref="D29:H29"/>
    <mergeCell ref="M29:Q29"/>
    <mergeCell ref="D30:F30"/>
    <mergeCell ref="M30:O30"/>
    <mergeCell ref="I38:K38"/>
    <mergeCell ref="I7:J7"/>
    <mergeCell ref="I34:K34"/>
    <mergeCell ref="H19:I19"/>
    <mergeCell ref="J19:K19"/>
    <mergeCell ref="C24:K24"/>
    <mergeCell ref="C18:E18"/>
    <mergeCell ref="F18:G18"/>
    <mergeCell ref="C19:D19"/>
    <mergeCell ref="E19:G19"/>
    <mergeCell ref="C20:E20"/>
    <mergeCell ref="F20:G20"/>
    <mergeCell ref="H20:J20"/>
    <mergeCell ref="C22:K22"/>
    <mergeCell ref="C23:F23"/>
    <mergeCell ref="C25:K25"/>
    <mergeCell ref="L18:M18"/>
    <mergeCell ref="M19:S19"/>
    <mergeCell ref="I35:K35"/>
    <mergeCell ref="I36:K36"/>
    <mergeCell ref="I37:K37"/>
    <mergeCell ref="M34:O34"/>
  </mergeCells>
  <phoneticPr fontId="5"/>
  <pageMargins left="0.98425196850393704" right="0.19685039370078741" top="1.03" bottom="0" header="0.12" footer="0.12"/>
  <pageSetup paperSize="9" scale="97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709"/>
  </sheetPr>
  <dimension ref="B1:T40"/>
  <sheetViews>
    <sheetView showZeros="0" view="pageBreakPreview" topLeftCell="A3" zoomScale="86" zoomScaleNormal="100" zoomScaleSheetLayoutView="86" workbookViewId="0">
      <selection activeCell="E37" sqref="E37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8.875" style="1" customWidth="1"/>
    <col min="9" max="9" width="9" style="1"/>
    <col min="10" max="10" width="10" style="1" customWidth="1"/>
    <col min="11" max="11" width="17.25" style="1" customWidth="1"/>
    <col min="12" max="12" width="12.375" style="1" customWidth="1"/>
    <col min="13" max="14" width="9" style="1"/>
    <col min="15" max="15" width="25.875" style="1" customWidth="1"/>
    <col min="16" max="16" width="3.625" style="1" customWidth="1"/>
    <col min="17" max="16384" width="9" style="1"/>
  </cols>
  <sheetData>
    <row r="1" spans="2:20" hidden="1" x14ac:dyDescent="0.15"/>
    <row r="2" spans="2:20" hidden="1" x14ac:dyDescent="0.15"/>
    <row r="3" spans="2:20" ht="22.5" customHeight="1" x14ac:dyDescent="0.15">
      <c r="C3" s="483" t="s">
        <v>0</v>
      </c>
      <c r="D3" s="483"/>
      <c r="E3" s="483"/>
      <c r="F3" s="483"/>
      <c r="G3" s="483"/>
      <c r="H3" s="483"/>
      <c r="I3" s="483"/>
      <c r="J3" s="483"/>
      <c r="K3" s="483"/>
    </row>
    <row r="4" spans="2:20" ht="18.75" customHeight="1" x14ac:dyDescent="0.15"/>
    <row r="5" spans="2:20" ht="30" customHeight="1" thickBot="1" x14ac:dyDescent="0.25">
      <c r="D5" s="45" t="s">
        <v>1</v>
      </c>
      <c r="E5" s="484"/>
      <c r="F5" s="484"/>
      <c r="G5" s="484"/>
      <c r="H5" s="1" t="s">
        <v>25</v>
      </c>
      <c r="J5" s="2"/>
      <c r="K5" s="2"/>
    </row>
    <row r="6" spans="2:20" ht="8.25" customHeight="1" thickTop="1" x14ac:dyDescent="0.15"/>
    <row r="7" spans="2:20" ht="28.5" customHeight="1" x14ac:dyDescent="0.15">
      <c r="C7" s="427" t="s">
        <v>2</v>
      </c>
      <c r="D7" s="485"/>
      <c r="E7" s="486"/>
      <c r="F7" s="427" t="s">
        <v>3</v>
      </c>
      <c r="G7" s="486"/>
      <c r="H7" s="3" t="s">
        <v>4</v>
      </c>
      <c r="I7" s="46" t="s">
        <v>5</v>
      </c>
      <c r="J7" s="3" t="s">
        <v>6</v>
      </c>
      <c r="K7" s="3" t="s">
        <v>7</v>
      </c>
    </row>
    <row r="8" spans="2:20" ht="28.5" customHeight="1" x14ac:dyDescent="0.15">
      <c r="B8" s="33">
        <v>1</v>
      </c>
      <c r="C8" s="517" t="str">
        <f>VLOOKUP($B8,BI実計情報!$A$3:$BM$502,37)</f>
        <v>樹脂パレット</v>
      </c>
      <c r="D8" s="518"/>
      <c r="E8" s="519"/>
      <c r="F8" s="514" t="str">
        <f>VLOOKUP($B8,BI実計情報!$A$3:$BM$502,38)</f>
        <v>仕様書のとおり</v>
      </c>
      <c r="G8" s="515" t="str">
        <f>VLOOKUP($B8,BI実計情報!$A$3:$BM$502,34)</f>
        <v/>
      </c>
      <c r="H8" s="246" t="str">
        <f>VLOOKUP($B8,BI実計情報!$A$3:$BM$502,44)</f>
        <v>SH</v>
      </c>
      <c r="I8" s="245">
        <f>VLOOKUP($B8,BI実計情報!$A$3:$BM$502,39)</f>
        <v>15</v>
      </c>
      <c r="J8" s="245"/>
      <c r="K8" s="244" t="str">
        <f t="shared" ref="K8:K18" si="0">IF(I8*J8,I8*J8," ")</f>
        <v xml:space="preserve"> </v>
      </c>
      <c r="L8" s="516" t="s">
        <v>40</v>
      </c>
      <c r="M8" s="516"/>
      <c r="N8" s="18"/>
      <c r="O8" s="453"/>
      <c r="P8" s="453"/>
      <c r="Q8" s="453"/>
      <c r="R8" s="454"/>
      <c r="S8" s="454"/>
      <c r="T8" s="19"/>
    </row>
    <row r="9" spans="2:20" ht="28.5" customHeight="1" x14ac:dyDescent="0.15">
      <c r="B9" s="33">
        <v>2</v>
      </c>
      <c r="C9" s="431" t="str">
        <f>VLOOKUP($B9,BI実計情報!$A$3:$BM$502,37)</f>
        <v>エアーホース用カプラー</v>
      </c>
      <c r="D9" s="432"/>
      <c r="E9" s="433"/>
      <c r="F9" s="514" t="str">
        <f>VLOOKUP($B9,BI実計情報!$A$3:$BM$502,38)</f>
        <v>仕様書のとおり</v>
      </c>
      <c r="G9" s="515" t="str">
        <f>VLOOKUP($B9,BI実計情報!$A$3:$BM$502,34)</f>
        <v/>
      </c>
      <c r="H9" s="46" t="str">
        <f>VLOOKUP($B9,BI実計情報!$A$3:$BM$502,44)</f>
        <v>ST</v>
      </c>
      <c r="I9" s="17">
        <f>VLOOKUP($B9,BI実計情報!$A$3:$BM$502,39)</f>
        <v>10</v>
      </c>
      <c r="J9" s="7"/>
      <c r="K9" s="20" t="str">
        <f t="shared" si="0"/>
        <v xml:space="preserve"> </v>
      </c>
      <c r="L9" s="49">
        <v>34</v>
      </c>
      <c r="M9" s="49">
        <v>35</v>
      </c>
      <c r="N9" s="49">
        <v>36</v>
      </c>
      <c r="O9" s="36"/>
    </row>
    <row r="10" spans="2:20" ht="28.5" customHeight="1" x14ac:dyDescent="0.15">
      <c r="B10" s="33">
        <v>3</v>
      </c>
      <c r="C10" s="431" t="str">
        <f>VLOOKUP($B10,BI実計情報!$A$3:$BM$502,37)</f>
        <v>液状ガスケット</v>
      </c>
      <c r="D10" s="432"/>
      <c r="E10" s="433"/>
      <c r="F10" s="406" t="str">
        <f>VLOOKUP($B10,BI実計情報!$A$3:$BM$502,38)</f>
        <v>仕様書のとおり</v>
      </c>
      <c r="G10" s="407" t="str">
        <f>VLOOKUP($B10,BI実計情報!$A$3:$BM$502,34)</f>
        <v/>
      </c>
      <c r="H10" s="46" t="str">
        <f>VLOOKUP($B10,BI実計情報!$A$3:$BM$502,44)</f>
        <v>PC</v>
      </c>
      <c r="I10" s="17">
        <f>VLOOKUP($B10,BI実計情報!$A$3:$BM$502,39)</f>
        <v>5</v>
      </c>
      <c r="J10" s="21"/>
      <c r="K10" s="20" t="str">
        <f t="shared" si="0"/>
        <v xml:space="preserve"> </v>
      </c>
      <c r="L10" s="52" t="s">
        <v>32</v>
      </c>
      <c r="M10" s="52" t="s">
        <v>33</v>
      </c>
      <c r="N10" s="52" t="s">
        <v>34</v>
      </c>
      <c r="O10" s="111" t="s">
        <v>38</v>
      </c>
    </row>
    <row r="11" spans="2:20" ht="28.5" customHeight="1" x14ac:dyDescent="0.2">
      <c r="B11" s="33">
        <v>4</v>
      </c>
      <c r="C11" s="431" t="str">
        <f>VLOOKUP($B11,BI実計情報!$A$3:$BM$502,37)</f>
        <v>金属用補修剤</v>
      </c>
      <c r="D11" s="432"/>
      <c r="E11" s="433"/>
      <c r="F11" s="406" t="str">
        <f>VLOOKUP($B11,BI実計情報!$A$3:$BM$502,38)</f>
        <v>仕様書のとおり</v>
      </c>
      <c r="G11" s="407" t="str">
        <f>VLOOKUP($B11,BI実計情報!$A$3:$BM$502,34)</f>
        <v/>
      </c>
      <c r="H11" s="46" t="str">
        <f>VLOOKUP($B11,BI実計情報!$A$3:$BM$502,44)</f>
        <v>ST</v>
      </c>
      <c r="I11" s="17">
        <f>VLOOKUP($B11,BI実計情報!$A$3:$BM$502,39)</f>
        <v>1</v>
      </c>
      <c r="J11" s="23"/>
      <c r="K11" s="20" t="str">
        <f t="shared" si="0"/>
        <v xml:space="preserve"> </v>
      </c>
      <c r="L11" s="38" t="str">
        <f>VLOOKUP($B11,BI実計情報!$A$3:$BM$502,34)</f>
        <v/>
      </c>
      <c r="M11" s="38" t="str">
        <f>VLOOKUP($B11,BI実計情報!$A$3:$BM$502,35)</f>
        <v>山本２曹　2099　予備日:5.12.21(木)1430</v>
      </c>
      <c r="N11" s="38" t="str">
        <f>VLOOKUP($B11,BI実計情報!$A$3:$BM$502,36)</f>
        <v>1</v>
      </c>
      <c r="O11" s="18" t="s">
        <v>39</v>
      </c>
      <c r="P11" s="110" t="s">
        <v>84</v>
      </c>
      <c r="Q11" s="109" t="s">
        <v>85</v>
      </c>
    </row>
    <row r="12" spans="2:20" ht="28.5" customHeight="1" x14ac:dyDescent="0.15">
      <c r="B12" s="33">
        <v>5</v>
      </c>
      <c r="C12" s="431" t="str">
        <f>VLOOKUP($B12,BI実計情報!$A$3:$BM$502,37)</f>
        <v>チェーンソー刃</v>
      </c>
      <c r="D12" s="432"/>
      <c r="E12" s="433"/>
      <c r="F12" s="406" t="str">
        <f>VLOOKUP($B12,BI実計情報!$A$3:$BM$502,38)</f>
        <v>仕様書のとおり</v>
      </c>
      <c r="G12" s="407" t="str">
        <f>VLOOKUP($B12,BI実計情報!$A$3:$BM$502,34)</f>
        <v/>
      </c>
      <c r="H12" s="46" t="str">
        <f>VLOOKUP($B12,BI実計情報!$A$3:$BM$502,44)</f>
        <v>EA</v>
      </c>
      <c r="I12" s="17">
        <f>VLOOKUP($B12,BI実計情報!$A$3:$BM$502,39)</f>
        <v>2</v>
      </c>
      <c r="J12" s="24"/>
      <c r="K12" s="20" t="str">
        <f t="shared" si="0"/>
        <v xml:space="preserve"> </v>
      </c>
    </row>
    <row r="13" spans="2:20" ht="28.5" customHeight="1" x14ac:dyDescent="0.15">
      <c r="B13" s="33">
        <v>6</v>
      </c>
      <c r="C13" s="431" t="str">
        <f>VLOOKUP($B13,BI実計情報!$A$3:$BM$502,37)</f>
        <v>プーラーアームオプションアーム</v>
      </c>
      <c r="D13" s="432"/>
      <c r="E13" s="433"/>
      <c r="F13" s="406" t="str">
        <f>VLOOKUP($B13,BI実計情報!$A$3:$BM$502,38)</f>
        <v>仕様書のとおり</v>
      </c>
      <c r="G13" s="407" t="str">
        <f>VLOOKUP($B13,BI実計情報!$A$3:$BM$502,34)</f>
        <v/>
      </c>
      <c r="H13" s="46" t="str">
        <f>VLOOKUP($B13,BI実計情報!$A$3:$BM$502,44)</f>
        <v>EA</v>
      </c>
      <c r="I13" s="17">
        <f>VLOOKUP($B13,BI実計情報!$A$3:$BM$502,39)</f>
        <v>1</v>
      </c>
      <c r="J13" s="21"/>
      <c r="K13" s="20" t="str">
        <f t="shared" si="0"/>
        <v xml:space="preserve"> </v>
      </c>
      <c r="M13" s="6"/>
      <c r="N13" s="6"/>
    </row>
    <row r="14" spans="2:20" ht="28.5" customHeight="1" x14ac:dyDescent="0.15">
      <c r="B14" s="33">
        <v>7</v>
      </c>
      <c r="C14" s="431" t="str">
        <f>VLOOKUP($B14,BI実計情報!$A$3:$BM$502,37)</f>
        <v>プーラーアームオプションアーム</v>
      </c>
      <c r="D14" s="432"/>
      <c r="E14" s="433"/>
      <c r="F14" s="406" t="str">
        <f>VLOOKUP($B14,BI実計情報!$A$3:$BM$502,38)</f>
        <v>仕様書のとおり</v>
      </c>
      <c r="G14" s="407" t="str">
        <f>VLOOKUP($B14,BI実計情報!$A$3:$BM$502,34)</f>
        <v/>
      </c>
      <c r="H14" s="46" t="str">
        <f>VLOOKUP($B14,BI実計情報!$A$3:$BM$502,44)</f>
        <v>EA</v>
      </c>
      <c r="I14" s="17">
        <f>VLOOKUP($B14,BI実計情報!$A$3:$BM$502,39)</f>
        <v>1</v>
      </c>
      <c r="J14" s="23"/>
      <c r="K14" s="20" t="str">
        <f t="shared" si="0"/>
        <v xml:space="preserve"> </v>
      </c>
      <c r="M14" s="6"/>
      <c r="N14" s="6"/>
    </row>
    <row r="15" spans="2:20" ht="28.5" customHeight="1" x14ac:dyDescent="0.15">
      <c r="B15" s="33">
        <v>8</v>
      </c>
      <c r="C15" s="431" t="str">
        <f>VLOOKUP($B15,BI実計情報!$A$3:$BM$502,37)</f>
        <v>ラチェットハンドル</v>
      </c>
      <c r="D15" s="432"/>
      <c r="E15" s="433"/>
      <c r="F15" s="406" t="str">
        <f>VLOOKUP($B15,BI実計情報!$A$3:$BM$502,38)</f>
        <v>仕様書のとおり</v>
      </c>
      <c r="G15" s="407" t="str">
        <f>VLOOKUP($B15,BI実計情報!$A$3:$BM$502,34)</f>
        <v/>
      </c>
      <c r="H15" s="46" t="str">
        <f>VLOOKUP($B15,BI実計情報!$A$3:$BM$502,44)</f>
        <v>EA</v>
      </c>
      <c r="I15" s="17">
        <f>VLOOKUP($B15,BI実計情報!$A$3:$BM$502,39)</f>
        <v>1</v>
      </c>
      <c r="J15" s="24"/>
      <c r="K15" s="20" t="str">
        <f t="shared" si="0"/>
        <v xml:space="preserve"> </v>
      </c>
    </row>
    <row r="16" spans="2:20" ht="28.5" customHeight="1" x14ac:dyDescent="0.15">
      <c r="B16" s="33">
        <v>9</v>
      </c>
      <c r="C16" s="431" t="str">
        <f>VLOOKUP($B16,BI実計情報!$A$3:$BM$502,37)</f>
        <v>エアドリル</v>
      </c>
      <c r="D16" s="432"/>
      <c r="E16" s="433"/>
      <c r="F16" s="406" t="str">
        <f>VLOOKUP($B16,BI実計情報!$A$3:$BM$502,38)</f>
        <v>仕様書のとおり</v>
      </c>
      <c r="G16" s="407" t="str">
        <f>VLOOKUP($B16,BI実計情報!$A$3:$BM$502,34)</f>
        <v/>
      </c>
      <c r="H16" s="46" t="str">
        <f>VLOOKUP($B16,BI実計情報!$A$3:$BM$502,44)</f>
        <v>UN</v>
      </c>
      <c r="I16" s="17">
        <f>VLOOKUP($B16,BI実計情報!$A$3:$BM$502,39)</f>
        <v>1</v>
      </c>
      <c r="J16" s="7"/>
      <c r="K16" s="20" t="str">
        <f t="shared" si="0"/>
        <v xml:space="preserve"> </v>
      </c>
    </row>
    <row r="17" spans="2:19" ht="28.5" customHeight="1" x14ac:dyDescent="0.15">
      <c r="B17" s="33">
        <v>10</v>
      </c>
      <c r="C17" s="431" t="str">
        <f>VLOOKUP($B17,BI実計情報!$A$3:$BM$502,37)</f>
        <v>インパクトソケットセット</v>
      </c>
      <c r="D17" s="432"/>
      <c r="E17" s="433"/>
      <c r="F17" s="406" t="str">
        <f>VLOOKUP($B17,BI実計情報!$A$3:$BM$502,38)</f>
        <v>仕様書のとおり</v>
      </c>
      <c r="G17" s="407" t="str">
        <f>VLOOKUP($B17,BI実計情報!$A$3:$BM$502,34)</f>
        <v/>
      </c>
      <c r="H17" s="46" t="str">
        <f>VLOOKUP($B17,BI実計情報!$A$3:$BM$502,44)</f>
        <v>ST</v>
      </c>
      <c r="I17" s="17">
        <f>VLOOKUP($B17,BI実計情報!$A$3:$BM$502,39)</f>
        <v>1</v>
      </c>
      <c r="J17" s="7"/>
      <c r="K17" s="20" t="str">
        <f t="shared" si="0"/>
        <v xml:space="preserve"> </v>
      </c>
    </row>
    <row r="18" spans="2:19" ht="28.5" customHeight="1" x14ac:dyDescent="0.15">
      <c r="B18" s="33">
        <v>11</v>
      </c>
      <c r="C18" s="431" t="str">
        <f>VLOOKUP($B18,BI実計情報!$A$3:$BM$502,37)</f>
        <v>ジグソーブレードセット</v>
      </c>
      <c r="D18" s="432"/>
      <c r="E18" s="433"/>
      <c r="F18" s="406" t="str">
        <f>VLOOKUP($B18,BI実計情報!$A$3:$BM$502,38)</f>
        <v>仕様書のとおり</v>
      </c>
      <c r="G18" s="407" t="str">
        <f>VLOOKUP($B18,BI実計情報!$A$3:$BM$502,34)</f>
        <v/>
      </c>
      <c r="H18" s="46" t="str">
        <f>VLOOKUP($B18,BI実計情報!$A$3:$BM$502,44)</f>
        <v>ST</v>
      </c>
      <c r="I18" s="17">
        <f>VLOOKUP($B18,BI実計情報!$A$3:$BM$502,39)</f>
        <v>1</v>
      </c>
      <c r="J18" s="7"/>
      <c r="K18" s="20" t="str">
        <f t="shared" si="0"/>
        <v xml:space="preserve"> </v>
      </c>
    </row>
    <row r="19" spans="2:19" ht="28.5" customHeight="1" thickBot="1" x14ac:dyDescent="0.25">
      <c r="B19" s="33">
        <v>12</v>
      </c>
      <c r="C19" s="475" t="str">
        <f>VLOOKUP($B19,BI実計情報!$A$3:$BM$502,37)</f>
        <v>エアーインパクトドライバー</v>
      </c>
      <c r="D19" s="476"/>
      <c r="E19" s="477"/>
      <c r="F19" s="462" t="str">
        <f>VLOOKUP($B19,BI実計情報!$A$3:$BM$502,38)</f>
        <v>仕様書のとおり</v>
      </c>
      <c r="G19" s="463" t="str">
        <f>VLOOKUP($B19,BI実計情報!$A$3:$BM$502,34)</f>
        <v/>
      </c>
      <c r="H19" s="232" t="str">
        <f>VLOOKUP($B19,BI実計情報!$A$3:$BM$502,44)</f>
        <v>UN</v>
      </c>
      <c r="I19" s="233">
        <f>VLOOKUP($B19,BI実計情報!$A$3:$BM$502,39)</f>
        <v>1</v>
      </c>
      <c r="J19" s="234"/>
      <c r="K19" s="235"/>
      <c r="L19" s="492" t="str">
        <f>BI実計情報!AN4</f>
        <v>関東処火車部</v>
      </c>
      <c r="M19" s="493"/>
    </row>
    <row r="20" spans="2:19" ht="28.5" customHeight="1" thickTop="1" x14ac:dyDescent="0.15">
      <c r="C20" s="470" t="s">
        <v>8</v>
      </c>
      <c r="D20" s="471"/>
      <c r="E20" s="472" t="s">
        <v>197</v>
      </c>
      <c r="F20" s="473"/>
      <c r="G20" s="474"/>
      <c r="H20" s="437" t="s">
        <v>9</v>
      </c>
      <c r="I20" s="461"/>
      <c r="J20" s="459">
        <v>45278</v>
      </c>
      <c r="K20" s="460"/>
      <c r="L20" s="236" t="str">
        <f>BI実計情報!AO3</f>
        <v>20240301</v>
      </c>
      <c r="M20" s="456" t="s">
        <v>195</v>
      </c>
      <c r="N20" s="456"/>
      <c r="O20" s="456"/>
      <c r="P20" s="456"/>
      <c r="Q20" s="456"/>
      <c r="R20" s="456"/>
      <c r="S20" s="456"/>
    </row>
    <row r="21" spans="2:19" ht="28.5" customHeight="1" x14ac:dyDescent="0.15">
      <c r="C21" s="489" t="s">
        <v>153</v>
      </c>
      <c r="D21" s="490"/>
      <c r="E21" s="491"/>
      <c r="F21" s="464" t="s">
        <v>10</v>
      </c>
      <c r="G21" s="512"/>
      <c r="H21" s="466" t="s">
        <v>11</v>
      </c>
      <c r="I21" s="467"/>
      <c r="J21" s="513"/>
      <c r="K21" s="12"/>
    </row>
    <row r="22" spans="2:19" ht="10.5" customHeight="1" x14ac:dyDescent="0.15">
      <c r="C22" s="13"/>
      <c r="D22" s="13"/>
      <c r="E22" s="13"/>
      <c r="F22" s="13"/>
      <c r="G22" s="13"/>
      <c r="H22" s="13"/>
      <c r="I22" s="13"/>
      <c r="J22" s="13"/>
      <c r="K22" s="13"/>
    </row>
    <row r="23" spans="2:19" ht="19.5" customHeight="1" x14ac:dyDescent="0.15">
      <c r="C23" s="468" t="s">
        <v>17</v>
      </c>
      <c r="D23" s="468"/>
      <c r="E23" s="468"/>
      <c r="F23" s="468"/>
      <c r="G23" s="468"/>
      <c r="H23" s="468"/>
      <c r="I23" s="468"/>
      <c r="J23" s="468"/>
      <c r="K23" s="468"/>
    </row>
    <row r="24" spans="2:19" ht="19.5" customHeight="1" x14ac:dyDescent="0.15">
      <c r="C24" s="469" t="s">
        <v>18</v>
      </c>
      <c r="D24" s="469"/>
      <c r="E24" s="469"/>
      <c r="F24" s="469"/>
      <c r="G24" s="28"/>
      <c r="H24" s="28"/>
      <c r="I24" s="28"/>
      <c r="J24" s="28"/>
      <c r="K24" s="28"/>
    </row>
    <row r="25" spans="2:19" ht="21" customHeight="1" x14ac:dyDescent="0.15">
      <c r="C25" s="452" t="s">
        <v>19</v>
      </c>
      <c r="D25" s="452"/>
      <c r="E25" s="452"/>
      <c r="F25" s="452"/>
      <c r="G25" s="452"/>
      <c r="H25" s="452"/>
      <c r="I25" s="452"/>
      <c r="J25" s="452"/>
      <c r="K25" s="452"/>
    </row>
    <row r="26" spans="2:19" ht="21" customHeight="1" x14ac:dyDescent="0.15">
      <c r="C26" s="452" t="s">
        <v>12</v>
      </c>
      <c r="D26" s="452"/>
      <c r="E26" s="452"/>
      <c r="F26" s="452"/>
      <c r="G26" s="452"/>
      <c r="H26" s="452"/>
      <c r="I26" s="452"/>
      <c r="J26" s="452"/>
      <c r="K26" s="452"/>
    </row>
    <row r="27" spans="2:19" ht="14.25" x14ac:dyDescent="0.15">
      <c r="C27" s="13"/>
      <c r="D27" s="13"/>
      <c r="E27" s="13"/>
      <c r="F27" s="13"/>
      <c r="G27" s="13"/>
      <c r="H27" s="13"/>
      <c r="I27" s="13"/>
      <c r="J27" s="13"/>
      <c r="K27" s="13"/>
    </row>
    <row r="28" spans="2:19" ht="14.25" x14ac:dyDescent="0.15">
      <c r="C28" s="29" t="s">
        <v>31</v>
      </c>
      <c r="E28" s="29"/>
      <c r="F28" s="29"/>
      <c r="G28" s="13"/>
      <c r="H28" s="13"/>
      <c r="I28" s="13"/>
      <c r="J28" s="13"/>
      <c r="K28" s="13"/>
    </row>
    <row r="29" spans="2:19" ht="14.25" x14ac:dyDescent="0.15">
      <c r="C29" s="13"/>
      <c r="D29" s="30"/>
      <c r="E29" s="30"/>
      <c r="F29" s="30"/>
      <c r="G29" s="13"/>
      <c r="H29" s="13"/>
      <c r="I29" s="13"/>
      <c r="J29" s="13"/>
      <c r="K29" s="13"/>
      <c r="M29" s="14" t="s">
        <v>26</v>
      </c>
      <c r="O29" s="14"/>
      <c r="P29" s="14"/>
    </row>
    <row r="30" spans="2:19" ht="18" customHeight="1" x14ac:dyDescent="0.15">
      <c r="C30" s="14" t="s">
        <v>20</v>
      </c>
      <c r="E30" s="14"/>
      <c r="F30" s="14"/>
      <c r="G30" s="14"/>
      <c r="H30" s="14"/>
      <c r="I30" s="13"/>
      <c r="J30" s="13"/>
      <c r="K30" s="13"/>
      <c r="M30" s="14" t="s">
        <v>13</v>
      </c>
      <c r="O30" s="14"/>
      <c r="P30" s="14"/>
    </row>
    <row r="31" spans="2:19" ht="19.5" customHeight="1" x14ac:dyDescent="0.15">
      <c r="C31" s="14" t="s">
        <v>13</v>
      </c>
      <c r="E31" s="14"/>
      <c r="F31" s="14"/>
      <c r="G31" s="13"/>
      <c r="H31" s="13"/>
      <c r="I31" s="13"/>
      <c r="J31" s="13"/>
      <c r="K31" s="13"/>
      <c r="M31" s="14" t="s">
        <v>61</v>
      </c>
      <c r="O31" s="14"/>
      <c r="P31" s="14"/>
    </row>
    <row r="32" spans="2:19" ht="19.5" customHeight="1" x14ac:dyDescent="0.15">
      <c r="C32" s="14" t="s">
        <v>61</v>
      </c>
      <c r="E32" s="14"/>
      <c r="F32" s="14"/>
      <c r="G32" s="13"/>
      <c r="H32" s="13"/>
      <c r="I32" s="13"/>
      <c r="J32" s="13"/>
      <c r="K32" s="13"/>
      <c r="L32" s="31"/>
    </row>
    <row r="33" spans="3:13" ht="14.25" x14ac:dyDescent="0.15">
      <c r="C33" s="13"/>
      <c r="D33" s="13"/>
      <c r="E33" s="13"/>
      <c r="F33" s="13"/>
      <c r="G33" s="13"/>
      <c r="H33" s="13"/>
      <c r="I33" s="13"/>
      <c r="J33" s="13"/>
      <c r="K33" s="13"/>
      <c r="M33" s="14" t="s">
        <v>20</v>
      </c>
    </row>
    <row r="34" spans="3:13" ht="23.25" customHeight="1" x14ac:dyDescent="0.15">
      <c r="C34" s="13"/>
      <c r="D34" s="13"/>
      <c r="E34" s="13"/>
      <c r="F34" s="13"/>
      <c r="G34" s="13"/>
      <c r="H34" s="13" t="s">
        <v>14</v>
      </c>
      <c r="I34" s="451" t="s">
        <v>21</v>
      </c>
      <c r="J34" s="451"/>
      <c r="K34" s="451"/>
      <c r="M34" s="14" t="s">
        <v>13</v>
      </c>
    </row>
    <row r="35" spans="3:13" ht="24" customHeight="1" x14ac:dyDescent="0.15">
      <c r="C35" s="13"/>
      <c r="D35" s="13"/>
      <c r="E35" s="13"/>
      <c r="F35" s="13"/>
      <c r="G35" s="13"/>
      <c r="H35" s="13" t="s">
        <v>15</v>
      </c>
      <c r="I35" s="451" t="s">
        <v>21</v>
      </c>
      <c r="J35" s="451"/>
      <c r="K35" s="452"/>
      <c r="M35" s="14" t="s">
        <v>60</v>
      </c>
    </row>
    <row r="36" spans="3:13" ht="24" customHeight="1" x14ac:dyDescent="0.15">
      <c r="C36" s="13"/>
      <c r="D36" s="13"/>
      <c r="E36" s="13"/>
      <c r="F36" s="13"/>
      <c r="G36" s="13"/>
      <c r="H36" s="28" t="s">
        <v>22</v>
      </c>
      <c r="I36" s="480"/>
      <c r="J36" s="480"/>
      <c r="K36" s="481"/>
    </row>
    <row r="37" spans="3:13" ht="24" customHeight="1" x14ac:dyDescent="0.15">
      <c r="C37" s="13"/>
      <c r="D37" s="13"/>
      <c r="E37" s="13"/>
      <c r="F37" s="13"/>
      <c r="G37" s="13"/>
      <c r="H37" s="28" t="s">
        <v>23</v>
      </c>
      <c r="I37" s="510"/>
      <c r="J37" s="510"/>
      <c r="K37" s="510"/>
    </row>
    <row r="38" spans="3:13" ht="24" customHeight="1" x14ac:dyDescent="0.15">
      <c r="C38" s="15"/>
      <c r="D38" s="15"/>
      <c r="E38" s="15"/>
      <c r="F38" s="15"/>
      <c r="G38" s="15"/>
      <c r="H38" s="28" t="s">
        <v>16</v>
      </c>
      <c r="I38" s="511"/>
      <c r="J38" s="511"/>
      <c r="K38" s="511"/>
    </row>
    <row r="39" spans="3:13" ht="21" customHeight="1" x14ac:dyDescent="0.15"/>
    <row r="40" spans="3:13" ht="21" customHeight="1" x14ac:dyDescent="0.15">
      <c r="D40" s="32" t="s">
        <v>24</v>
      </c>
    </row>
  </sheetData>
  <mergeCells count="49">
    <mergeCell ref="C3:K3"/>
    <mergeCell ref="E5:G5"/>
    <mergeCell ref="C7:E7"/>
    <mergeCell ref="F7:G7"/>
    <mergeCell ref="C8:E8"/>
    <mergeCell ref="F8:G8"/>
    <mergeCell ref="O8:Q8"/>
    <mergeCell ref="R8:S8"/>
    <mergeCell ref="C9:E9"/>
    <mergeCell ref="F9:G9"/>
    <mergeCell ref="C13:E13"/>
    <mergeCell ref="F13:G13"/>
    <mergeCell ref="L8:M8"/>
    <mergeCell ref="C14:E14"/>
    <mergeCell ref="F14:G14"/>
    <mergeCell ref="C15:E15"/>
    <mergeCell ref="F15:G15"/>
    <mergeCell ref="C16:E16"/>
    <mergeCell ref="F16:G16"/>
    <mergeCell ref="I35:K35"/>
    <mergeCell ref="I36:K36"/>
    <mergeCell ref="C23:K23"/>
    <mergeCell ref="C17:E17"/>
    <mergeCell ref="F17:G17"/>
    <mergeCell ref="C18:E18"/>
    <mergeCell ref="F18:G18"/>
    <mergeCell ref="C20:D20"/>
    <mergeCell ref="E20:G20"/>
    <mergeCell ref="H20:I20"/>
    <mergeCell ref="J20:K20"/>
    <mergeCell ref="C21:E21"/>
    <mergeCell ref="F21:G21"/>
    <mergeCell ref="H21:J21"/>
    <mergeCell ref="M20:S20"/>
    <mergeCell ref="L19:M19"/>
    <mergeCell ref="I37:K37"/>
    <mergeCell ref="I38:K38"/>
    <mergeCell ref="C10:E10"/>
    <mergeCell ref="F10:G10"/>
    <mergeCell ref="C11:E11"/>
    <mergeCell ref="F11:G11"/>
    <mergeCell ref="C12:E12"/>
    <mergeCell ref="F12:G12"/>
    <mergeCell ref="C19:E19"/>
    <mergeCell ref="F19:G19"/>
    <mergeCell ref="C24:F24"/>
    <mergeCell ref="C25:K25"/>
    <mergeCell ref="C26:K26"/>
    <mergeCell ref="I34:K34"/>
  </mergeCells>
  <phoneticPr fontId="5"/>
  <pageMargins left="0.87" right="0.19685039370078741" top="0.86" bottom="0" header="0.11811023622047245" footer="0.11811023622047245"/>
  <pageSetup paperSize="9" scale="97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A709"/>
  </sheetPr>
  <dimension ref="C1:T37"/>
  <sheetViews>
    <sheetView view="pageBreakPreview" topLeftCell="A3" zoomScale="86" zoomScaleNormal="100" zoomScaleSheetLayoutView="86" workbookViewId="0">
      <selection activeCell="N10" sqref="N10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8.875" style="1" customWidth="1"/>
    <col min="9" max="9" width="9" style="1"/>
    <col min="10" max="10" width="10" style="1" customWidth="1"/>
    <col min="11" max="11" width="17.25" style="1" customWidth="1"/>
    <col min="12" max="12" width="13.25" style="1" customWidth="1"/>
    <col min="13" max="16384" width="9" style="1"/>
  </cols>
  <sheetData>
    <row r="1" spans="3:20" hidden="1" x14ac:dyDescent="0.15"/>
    <row r="2" spans="3:20" hidden="1" x14ac:dyDescent="0.15"/>
    <row r="3" spans="3:20" ht="22.5" customHeight="1" x14ac:dyDescent="0.15">
      <c r="C3" s="483" t="s">
        <v>0</v>
      </c>
      <c r="D3" s="483"/>
      <c r="E3" s="483"/>
      <c r="F3" s="483"/>
      <c r="G3" s="483"/>
      <c r="H3" s="483"/>
      <c r="I3" s="483"/>
      <c r="J3" s="483"/>
      <c r="K3" s="483"/>
    </row>
    <row r="4" spans="3:20" ht="18.75" customHeight="1" x14ac:dyDescent="0.15"/>
    <row r="5" spans="3:20" ht="30" customHeight="1" thickBot="1" x14ac:dyDescent="0.25">
      <c r="D5" s="16" t="s">
        <v>1</v>
      </c>
      <c r="E5" s="484"/>
      <c r="F5" s="484"/>
      <c r="G5" s="484"/>
      <c r="H5" s="1" t="s">
        <v>25</v>
      </c>
      <c r="J5" s="2"/>
      <c r="K5" s="2"/>
    </row>
    <row r="6" spans="3:20" ht="8.25" customHeight="1" thickTop="1" x14ac:dyDescent="0.15"/>
    <row r="7" spans="3:20" ht="32.25" customHeight="1" x14ac:dyDescent="0.15">
      <c r="C7" s="427" t="s">
        <v>2</v>
      </c>
      <c r="D7" s="485"/>
      <c r="E7" s="486"/>
      <c r="F7" s="427" t="s">
        <v>3</v>
      </c>
      <c r="G7" s="486"/>
      <c r="H7" s="3" t="s">
        <v>4</v>
      </c>
      <c r="I7" s="4" t="s">
        <v>5</v>
      </c>
      <c r="J7" s="3" t="s">
        <v>6</v>
      </c>
      <c r="K7" s="3" t="s">
        <v>7</v>
      </c>
    </row>
    <row r="8" spans="3:20" ht="34.5" customHeight="1" x14ac:dyDescent="0.2">
      <c r="C8" s="520" t="str">
        <f>内訳!B2</f>
        <v>樹脂パレット</v>
      </c>
      <c r="D8" s="521"/>
      <c r="E8" s="521"/>
      <c r="F8" s="237" t="s">
        <v>41</v>
      </c>
      <c r="G8" s="238">
        <f>SUM(BI実計情報!$AT$3:$AT$502)-1</f>
        <v>100</v>
      </c>
      <c r="H8" s="238" t="s">
        <v>42</v>
      </c>
      <c r="I8" s="494"/>
      <c r="J8" s="407"/>
      <c r="K8" s="20"/>
      <c r="L8" s="445" t="s">
        <v>57</v>
      </c>
      <c r="M8" s="446"/>
      <c r="N8" s="18"/>
      <c r="O8" s="453"/>
      <c r="P8" s="453"/>
      <c r="Q8" s="453"/>
      <c r="R8" s="454"/>
      <c r="S8" s="454"/>
      <c r="T8" s="19"/>
    </row>
    <row r="9" spans="3:20" ht="34.5" customHeight="1" x14ac:dyDescent="0.15">
      <c r="C9" s="522"/>
      <c r="D9" s="522"/>
      <c r="E9" s="522"/>
      <c r="F9" s="516" t="s">
        <v>40</v>
      </c>
      <c r="G9" s="516"/>
      <c r="H9" s="204"/>
      <c r="I9" s="20"/>
      <c r="J9" s="7"/>
      <c r="K9" s="20" t="str">
        <f t="shared" ref="K9:K15" si="0">IF(I9*J9,I9*J9," ")</f>
        <v xml:space="preserve"> </v>
      </c>
      <c r="L9" s="49"/>
      <c r="M9" s="49"/>
      <c r="N9" s="49"/>
      <c r="O9" s="36"/>
    </row>
    <row r="10" spans="3:20" ht="34.5" customHeight="1" x14ac:dyDescent="0.15">
      <c r="C10" s="509"/>
      <c r="D10" s="509"/>
      <c r="E10" s="509"/>
      <c r="F10" s="509"/>
      <c r="G10" s="509"/>
      <c r="H10" s="22"/>
      <c r="I10" s="20"/>
      <c r="J10" s="21"/>
      <c r="K10" s="20" t="str">
        <f t="shared" si="0"/>
        <v xml:space="preserve"> </v>
      </c>
      <c r="L10" s="96"/>
      <c r="M10" s="97"/>
      <c r="N10" s="97"/>
      <c r="O10" s="36"/>
    </row>
    <row r="11" spans="3:20" ht="32.25" customHeight="1" x14ac:dyDescent="0.15">
      <c r="C11" s="509"/>
      <c r="D11" s="509"/>
      <c r="E11" s="509"/>
      <c r="F11" s="509"/>
      <c r="G11" s="509"/>
      <c r="H11" s="22"/>
      <c r="I11" s="20"/>
      <c r="J11" s="23"/>
      <c r="K11" s="20" t="str">
        <f t="shared" si="0"/>
        <v xml:space="preserve"> </v>
      </c>
      <c r="L11" s="98"/>
      <c r="M11" s="99"/>
      <c r="N11" s="99"/>
      <c r="O11" s="53"/>
    </row>
    <row r="12" spans="3:20" ht="32.25" hidden="1" customHeight="1" x14ac:dyDescent="0.15">
      <c r="C12" s="509"/>
      <c r="D12" s="509"/>
      <c r="E12" s="509"/>
      <c r="F12" s="509"/>
      <c r="G12" s="509"/>
      <c r="H12" s="22"/>
      <c r="I12" s="20"/>
      <c r="J12" s="24"/>
      <c r="K12" s="20" t="str">
        <f t="shared" si="0"/>
        <v xml:space="preserve"> </v>
      </c>
    </row>
    <row r="13" spans="3:20" ht="32.25" hidden="1" customHeight="1" x14ac:dyDescent="0.15">
      <c r="C13" s="523"/>
      <c r="D13" s="523"/>
      <c r="E13" s="523"/>
      <c r="F13" s="524"/>
      <c r="G13" s="523"/>
      <c r="H13" s="25"/>
      <c r="I13" s="26"/>
      <c r="J13" s="7"/>
      <c r="K13" s="20" t="str">
        <f t="shared" si="0"/>
        <v xml:space="preserve"> </v>
      </c>
    </row>
    <row r="14" spans="3:20" ht="32.25" customHeight="1" x14ac:dyDescent="0.15">
      <c r="C14" s="523"/>
      <c r="D14" s="523"/>
      <c r="E14" s="523"/>
      <c r="F14" s="524"/>
      <c r="G14" s="523"/>
      <c r="H14" s="25"/>
      <c r="I14" s="26"/>
      <c r="J14" s="7"/>
      <c r="K14" s="20" t="str">
        <f t="shared" si="0"/>
        <v xml:space="preserve"> </v>
      </c>
    </row>
    <row r="15" spans="3:20" ht="32.25" hidden="1" customHeight="1" x14ac:dyDescent="0.15">
      <c r="C15" s="525"/>
      <c r="D15" s="526"/>
      <c r="E15" s="527"/>
      <c r="F15" s="406"/>
      <c r="G15" s="407"/>
      <c r="H15" s="5"/>
      <c r="I15" s="27"/>
      <c r="J15" s="7"/>
      <c r="K15" s="20" t="str">
        <f t="shared" si="0"/>
        <v xml:space="preserve"> </v>
      </c>
    </row>
    <row r="16" spans="3:20" ht="32.25" customHeight="1" thickBot="1" x14ac:dyDescent="0.25">
      <c r="C16" s="528"/>
      <c r="D16" s="530"/>
      <c r="E16" s="529"/>
      <c r="F16" s="528"/>
      <c r="G16" s="529"/>
      <c r="H16" s="8"/>
      <c r="I16" s="9"/>
      <c r="J16" s="10"/>
      <c r="K16" s="11"/>
      <c r="L16" s="492" t="str">
        <f>BI実計情報!AN3</f>
        <v>関東処火車部</v>
      </c>
      <c r="M16" s="493"/>
    </row>
    <row r="17" spans="3:19" ht="32.25" customHeight="1" thickTop="1" x14ac:dyDescent="0.15">
      <c r="C17" s="502" t="s">
        <v>8</v>
      </c>
      <c r="D17" s="503"/>
      <c r="E17" s="504" t="s">
        <v>156</v>
      </c>
      <c r="F17" s="505"/>
      <c r="G17" s="506"/>
      <c r="H17" s="495" t="s">
        <v>9</v>
      </c>
      <c r="I17" s="496"/>
      <c r="J17" s="459">
        <v>45275</v>
      </c>
      <c r="K17" s="460"/>
      <c r="L17" s="236" t="str">
        <f>BI実計情報!AO3</f>
        <v>20240301</v>
      </c>
      <c r="M17" s="456" t="s">
        <v>195</v>
      </c>
      <c r="N17" s="456"/>
      <c r="O17" s="456"/>
      <c r="P17" s="456"/>
      <c r="Q17" s="456"/>
      <c r="R17" s="456"/>
      <c r="S17" s="456"/>
    </row>
    <row r="18" spans="3:19" ht="30" customHeight="1" x14ac:dyDescent="0.15">
      <c r="C18" s="489" t="s">
        <v>153</v>
      </c>
      <c r="D18" s="490"/>
      <c r="E18" s="491"/>
      <c r="F18" s="464" t="s">
        <v>10</v>
      </c>
      <c r="G18" s="512"/>
      <c r="H18" s="466" t="s">
        <v>11</v>
      </c>
      <c r="I18" s="467"/>
      <c r="J18" s="513"/>
      <c r="K18" s="12"/>
    </row>
    <row r="19" spans="3:19" ht="10.5" customHeight="1" x14ac:dyDescent="0.15">
      <c r="C19" s="13"/>
      <c r="D19" s="13"/>
      <c r="E19" s="13"/>
      <c r="F19" s="13"/>
      <c r="G19" s="13"/>
      <c r="H19" s="13"/>
      <c r="I19" s="13"/>
      <c r="J19" s="13"/>
      <c r="K19" s="13"/>
    </row>
    <row r="20" spans="3:19" ht="19.5" customHeight="1" x14ac:dyDescent="0.15">
      <c r="C20" s="468" t="s">
        <v>17</v>
      </c>
      <c r="D20" s="468"/>
      <c r="E20" s="468"/>
      <c r="F20" s="468"/>
      <c r="G20" s="468"/>
      <c r="H20" s="468"/>
      <c r="I20" s="468"/>
      <c r="J20" s="468"/>
      <c r="K20" s="468"/>
    </row>
    <row r="21" spans="3:19" ht="19.5" customHeight="1" x14ac:dyDescent="0.15">
      <c r="C21" s="469" t="s">
        <v>18</v>
      </c>
      <c r="D21" s="469"/>
      <c r="E21" s="469"/>
      <c r="F21" s="469"/>
      <c r="G21" s="28"/>
      <c r="H21" s="28"/>
      <c r="I21" s="28"/>
      <c r="J21" s="28"/>
      <c r="K21" s="28"/>
    </row>
    <row r="22" spans="3:19" ht="21" customHeight="1" x14ac:dyDescent="0.15">
      <c r="C22" s="452" t="s">
        <v>19</v>
      </c>
      <c r="D22" s="452"/>
      <c r="E22" s="452"/>
      <c r="F22" s="452"/>
      <c r="G22" s="452"/>
      <c r="H22" s="452"/>
      <c r="I22" s="452"/>
      <c r="J22" s="452"/>
      <c r="K22" s="452"/>
    </row>
    <row r="23" spans="3:19" ht="21" customHeight="1" x14ac:dyDescent="0.15">
      <c r="C23" s="452" t="s">
        <v>12</v>
      </c>
      <c r="D23" s="452"/>
      <c r="E23" s="452"/>
      <c r="F23" s="452"/>
      <c r="G23" s="452"/>
      <c r="H23" s="452"/>
      <c r="I23" s="452"/>
      <c r="J23" s="452"/>
      <c r="K23" s="452"/>
    </row>
    <row r="24" spans="3:19" ht="14.25" x14ac:dyDescent="0.15">
      <c r="C24" s="13"/>
      <c r="D24" s="13"/>
      <c r="E24" s="13"/>
      <c r="F24" s="13"/>
      <c r="G24" s="13"/>
      <c r="H24" s="13"/>
      <c r="I24" s="13"/>
      <c r="J24" s="13"/>
      <c r="K24" s="13"/>
      <c r="M24" s="14" t="s">
        <v>20</v>
      </c>
    </row>
    <row r="25" spans="3:19" ht="14.25" x14ac:dyDescent="0.15">
      <c r="C25" s="29" t="s">
        <v>31</v>
      </c>
      <c r="E25" s="29"/>
      <c r="F25" s="29"/>
      <c r="G25" s="13"/>
      <c r="H25" s="13"/>
      <c r="I25" s="13"/>
      <c r="J25" s="13"/>
      <c r="K25" s="13"/>
      <c r="M25" s="14" t="s">
        <v>13</v>
      </c>
    </row>
    <row r="26" spans="3:19" ht="14.25" x14ac:dyDescent="0.15">
      <c r="C26" s="13"/>
      <c r="D26" s="30"/>
      <c r="E26" s="30"/>
      <c r="F26" s="30"/>
      <c r="G26" s="13"/>
      <c r="H26" s="13"/>
      <c r="I26" s="13"/>
      <c r="J26" s="13"/>
      <c r="K26" s="13"/>
      <c r="M26" s="14" t="s">
        <v>60</v>
      </c>
    </row>
    <row r="27" spans="3:19" ht="18" customHeight="1" x14ac:dyDescent="0.15">
      <c r="C27" s="14" t="s">
        <v>20</v>
      </c>
      <c r="E27" s="14"/>
      <c r="F27" s="14"/>
      <c r="G27" s="14"/>
      <c r="H27" s="14"/>
      <c r="I27" s="13"/>
      <c r="J27" s="13"/>
      <c r="K27" s="13"/>
    </row>
    <row r="28" spans="3:19" ht="19.5" customHeight="1" x14ac:dyDescent="0.15">
      <c r="C28" s="14" t="s">
        <v>13</v>
      </c>
      <c r="E28" s="14"/>
      <c r="F28" s="14"/>
      <c r="G28" s="13"/>
      <c r="H28" s="13"/>
      <c r="I28" s="13"/>
      <c r="J28" s="13"/>
      <c r="K28" s="13"/>
      <c r="M28" s="14" t="s">
        <v>26</v>
      </c>
    </row>
    <row r="29" spans="3:19" ht="19.5" customHeight="1" x14ac:dyDescent="0.15">
      <c r="C29" s="14" t="s">
        <v>61</v>
      </c>
      <c r="E29" s="14"/>
      <c r="F29" s="14"/>
      <c r="G29" s="13"/>
      <c r="H29" s="13"/>
      <c r="I29" s="13"/>
      <c r="J29" s="13"/>
      <c r="K29" s="13"/>
      <c r="L29" s="31"/>
      <c r="M29" s="14" t="s">
        <v>13</v>
      </c>
    </row>
    <row r="30" spans="3:19" ht="14.25" x14ac:dyDescent="0.15">
      <c r="C30" s="13"/>
      <c r="D30" s="13"/>
      <c r="E30" s="13"/>
      <c r="F30" s="13"/>
      <c r="G30" s="13"/>
      <c r="H30" s="13"/>
      <c r="I30" s="13"/>
      <c r="J30" s="13"/>
      <c r="K30" s="13"/>
      <c r="M30" s="14" t="s">
        <v>61</v>
      </c>
    </row>
    <row r="31" spans="3:19" ht="23.25" customHeight="1" x14ac:dyDescent="0.15">
      <c r="C31" s="13"/>
      <c r="D31" s="13"/>
      <c r="E31" s="13"/>
      <c r="F31" s="13"/>
      <c r="G31" s="13"/>
      <c r="H31" s="13" t="s">
        <v>14</v>
      </c>
      <c r="I31" s="451" t="s">
        <v>21</v>
      </c>
      <c r="J31" s="451"/>
      <c r="K31" s="451"/>
    </row>
    <row r="32" spans="3:19" ht="24" customHeight="1" x14ac:dyDescent="0.15">
      <c r="C32" s="13"/>
      <c r="D32" s="13"/>
      <c r="E32" s="13"/>
      <c r="F32" s="13"/>
      <c r="G32" s="13"/>
      <c r="H32" s="13" t="s">
        <v>15</v>
      </c>
      <c r="I32" s="451" t="s">
        <v>21</v>
      </c>
      <c r="J32" s="451"/>
      <c r="K32" s="452"/>
    </row>
    <row r="33" spans="3:11" ht="24" customHeight="1" x14ac:dyDescent="0.15">
      <c r="C33" s="13"/>
      <c r="D33" s="13"/>
      <c r="E33" s="13"/>
      <c r="F33" s="13"/>
      <c r="G33" s="13"/>
      <c r="H33" s="28" t="s">
        <v>22</v>
      </c>
      <c r="I33" s="480"/>
      <c r="J33" s="480"/>
      <c r="K33" s="481"/>
    </row>
    <row r="34" spans="3:11" ht="24" customHeight="1" x14ac:dyDescent="0.15">
      <c r="C34" s="13"/>
      <c r="D34" s="13"/>
      <c r="E34" s="13"/>
      <c r="F34" s="13"/>
      <c r="G34" s="13"/>
      <c r="H34" s="28" t="s">
        <v>23</v>
      </c>
      <c r="I34" s="510"/>
      <c r="J34" s="510"/>
      <c r="K34" s="510"/>
    </row>
    <row r="35" spans="3:11" ht="24" customHeight="1" x14ac:dyDescent="0.15">
      <c r="C35" s="15"/>
      <c r="D35" s="15"/>
      <c r="E35" s="15"/>
      <c r="F35" s="15"/>
      <c r="G35" s="15"/>
      <c r="H35" s="28" t="s">
        <v>16</v>
      </c>
      <c r="I35" s="511"/>
      <c r="J35" s="511"/>
      <c r="K35" s="511"/>
    </row>
    <row r="36" spans="3:11" ht="35.25" customHeight="1" x14ac:dyDescent="0.15"/>
    <row r="37" spans="3:11" ht="21" customHeight="1" x14ac:dyDescent="0.15">
      <c r="D37" s="32" t="s">
        <v>24</v>
      </c>
    </row>
  </sheetData>
  <mergeCells count="43">
    <mergeCell ref="I34:K34"/>
    <mergeCell ref="I35:K35"/>
    <mergeCell ref="C21:F21"/>
    <mergeCell ref="C22:K22"/>
    <mergeCell ref="C23:K23"/>
    <mergeCell ref="I31:K31"/>
    <mergeCell ref="I32:K32"/>
    <mergeCell ref="I33:K33"/>
    <mergeCell ref="C20:K20"/>
    <mergeCell ref="C14:E14"/>
    <mergeCell ref="F14:G14"/>
    <mergeCell ref="C15:E15"/>
    <mergeCell ref="F15:G15"/>
    <mergeCell ref="C17:D17"/>
    <mergeCell ref="E17:G17"/>
    <mergeCell ref="H17:I17"/>
    <mergeCell ref="J17:K17"/>
    <mergeCell ref="C18:E18"/>
    <mergeCell ref="F18:G18"/>
    <mergeCell ref="H18:J18"/>
    <mergeCell ref="F16:G16"/>
    <mergeCell ref="C16:E16"/>
    <mergeCell ref="F11:G11"/>
    <mergeCell ref="C12:E12"/>
    <mergeCell ref="F12:G12"/>
    <mergeCell ref="C13:E13"/>
    <mergeCell ref="F13:G13"/>
    <mergeCell ref="L16:M16"/>
    <mergeCell ref="M17:S17"/>
    <mergeCell ref="C3:K3"/>
    <mergeCell ref="E5:G5"/>
    <mergeCell ref="C7:E7"/>
    <mergeCell ref="F7:G7"/>
    <mergeCell ref="C8:E8"/>
    <mergeCell ref="O8:Q8"/>
    <mergeCell ref="R8:S8"/>
    <mergeCell ref="C9:E9"/>
    <mergeCell ref="F9:G9"/>
    <mergeCell ref="C10:E10"/>
    <mergeCell ref="F10:G10"/>
    <mergeCell ref="I8:J8"/>
    <mergeCell ref="L8:M8"/>
    <mergeCell ref="C11:E11"/>
  </mergeCells>
  <phoneticPr fontId="5"/>
  <pageMargins left="0.79" right="0.19685039370078741" top="0.98425196850393704" bottom="0" header="0.11811023622047245" footer="0.23622047244094491"/>
  <pageSetup paperSize="9" scale="97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納品書</vt:lpstr>
      <vt:lpstr>納品書 (多</vt:lpstr>
      <vt:lpstr>納品内訳</vt:lpstr>
      <vt:lpstr>請求 (25品</vt:lpstr>
      <vt:lpstr>請求(26～</vt:lpstr>
      <vt:lpstr>入札書12品</vt:lpstr>
      <vt:lpstr>入札書 13～</vt:lpstr>
      <vt:lpstr>見積 12品</vt:lpstr>
      <vt:lpstr>見積13～</vt:lpstr>
      <vt:lpstr>内訳</vt:lpstr>
      <vt:lpstr>BI実計情報</vt:lpstr>
      <vt:lpstr>BI選択項目</vt:lpstr>
      <vt:lpstr>公告掲示</vt:lpstr>
      <vt:lpstr>商議</vt:lpstr>
      <vt:lpstr>'見積 12品'!Print_Area</vt:lpstr>
      <vt:lpstr>'見積13～'!Print_Area</vt:lpstr>
      <vt:lpstr>公告掲示!Print_Area</vt:lpstr>
      <vt:lpstr>商議!Print_Area</vt:lpstr>
      <vt:lpstr>'請求 (25品'!Print_Area</vt:lpstr>
      <vt:lpstr>'請求(26～'!Print_Area</vt:lpstr>
      <vt:lpstr>内訳!Print_Area</vt:lpstr>
      <vt:lpstr>'入札書 13～'!Print_Area</vt:lpstr>
      <vt:lpstr>入札書12品!Print_Area</vt:lpstr>
      <vt:lpstr>納品書!Print_Area</vt:lpstr>
      <vt:lpstr>'納品書 (多'!Print_Area</vt:lpstr>
      <vt:lpstr>納品内訳!Print_Area</vt:lpstr>
      <vt:lpstr>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瑞代</dc:creator>
  <cp:lastModifiedBy>松村　日菜乃</cp:lastModifiedBy>
  <cp:lastPrinted>2023-11-16T02:33:58Z</cp:lastPrinted>
  <dcterms:created xsi:type="dcterms:W3CDTF">2022-04-07T05:55:45Z</dcterms:created>
  <dcterms:modified xsi:type="dcterms:W3CDTF">2023-11-17T02:12:20Z</dcterms:modified>
</cp:coreProperties>
</file>